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MIMU WFH\Excel Distance Learning\Function and Formua (Unicode)\Numeric Function (Unicode)\"/>
    </mc:Choice>
  </mc:AlternateContent>
  <xr:revisionPtr revIDLastSave="0" documentId="13_ncr:1_{540FC212-8612-4645-A814-97099FD8D432}" xr6:coauthVersionLast="45" xr6:coauthVersionMax="45" xr10:uidLastSave="{00000000-0000-0000-0000-000000000000}"/>
  <bookViews>
    <workbookView xWindow="-108" yWindow="-108" windowWidth="23256" windowHeight="12720" xr2:uid="{1BBE7DD2-8F67-49C4-B564-2EC81689D257}"/>
  </bookViews>
  <sheets>
    <sheet name="Numeric_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4" i="1"/>
  <c r="J26" i="1"/>
  <c r="J21" i="1"/>
  <c r="J22" i="1" s="1"/>
  <c r="J20" i="1"/>
  <c r="L14" i="1"/>
  <c r="L15" i="1"/>
  <c r="L16" i="1"/>
  <c r="L17" i="1"/>
  <c r="L13" i="1"/>
  <c r="D28" i="1"/>
  <c r="D27" i="1"/>
  <c r="D26" i="1"/>
  <c r="D2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" i="1"/>
  <c r="E22" i="1"/>
  <c r="D22" i="1"/>
  <c r="J25" i="1"/>
  <c r="F22" i="1" l="1"/>
  <c r="J24" i="1"/>
  <c r="J23" i="1"/>
</calcChain>
</file>

<file path=xl/sharedStrings.xml><?xml version="1.0" encoding="utf-8"?>
<sst xmlns="http://schemas.openxmlformats.org/spreadsheetml/2006/main" count="102" uniqueCount="100">
  <si>
    <t>2014 CENSUS POPULATION DATA_Kachin State</t>
  </si>
  <si>
    <t>CONVERT Function</t>
  </si>
  <si>
    <t>Township Name</t>
  </si>
  <si>
    <t>Both sexes</t>
  </si>
  <si>
    <t>Male</t>
  </si>
  <si>
    <t>Female</t>
  </si>
  <si>
    <t>Feet</t>
  </si>
  <si>
    <t>Inches</t>
  </si>
  <si>
    <t>=CONVERT(number, from_unit, to_unit)</t>
  </si>
  <si>
    <t>Myitkyina</t>
  </si>
  <si>
    <t>=CONVERT(K4,"ft","in")</t>
  </si>
  <si>
    <t>Waingmaw</t>
  </si>
  <si>
    <t>=CONVERT(K5,"ft","in")</t>
  </si>
  <si>
    <t>Injangyang</t>
  </si>
  <si>
    <t>=CONVERT(K6,"ft","in")</t>
  </si>
  <si>
    <t>Some UNITS' Abbreviation</t>
  </si>
  <si>
    <t>Tanai</t>
  </si>
  <si>
    <t>=CONVERT(K7,"ft","in")</t>
  </si>
  <si>
    <t>Chipwi</t>
  </si>
  <si>
    <t>=CONVERT(K8,"ft","in")</t>
  </si>
  <si>
    <t>UNIT</t>
  </si>
  <si>
    <t>Abbreviation</t>
  </si>
  <si>
    <t>Tsawlaw</t>
  </si>
  <si>
    <t>centimeters</t>
  </si>
  <si>
    <t>cm</t>
  </si>
  <si>
    <t>Mohnyin</t>
  </si>
  <si>
    <t>day</t>
  </si>
  <si>
    <t>day or d</t>
  </si>
  <si>
    <t>Mogaung</t>
  </si>
  <si>
    <t>Degree Celsius</t>
  </si>
  <si>
    <t>C or cel</t>
  </si>
  <si>
    <t>Hpakant</t>
  </si>
  <si>
    <t>Length</t>
  </si>
  <si>
    <t>Width</t>
  </si>
  <si>
    <t>Area</t>
  </si>
  <si>
    <t>Degree Fahrenheit</t>
  </si>
  <si>
    <t>F or fah</t>
  </si>
  <si>
    <t>Bhamo</t>
  </si>
  <si>
    <t>=PRODUCT(J13:K13)</t>
  </si>
  <si>
    <t>Foot</t>
  </si>
  <si>
    <t>ft</t>
  </si>
  <si>
    <t>Shwegu</t>
  </si>
  <si>
    <t>=PRODUCT(J14:K13)</t>
  </si>
  <si>
    <t>Gallon</t>
  </si>
  <si>
    <t>gal</t>
  </si>
  <si>
    <t>Momauk</t>
  </si>
  <si>
    <t>=PRODUCT(J15:K13)</t>
  </si>
  <si>
    <t>Gram</t>
  </si>
  <si>
    <t>g</t>
  </si>
  <si>
    <t>Mansi</t>
  </si>
  <si>
    <t>=PRODUCT(J16:K13)</t>
  </si>
  <si>
    <t>Hour</t>
  </si>
  <si>
    <t>hr</t>
  </si>
  <si>
    <t>Puta-O</t>
  </si>
  <si>
    <t>=PRODUCT(J17:K13)</t>
  </si>
  <si>
    <t>Inch</t>
  </si>
  <si>
    <t>in</t>
  </si>
  <si>
    <t>Sumprabum</t>
  </si>
  <si>
    <t>Kilogram</t>
  </si>
  <si>
    <t>kg</t>
  </si>
  <si>
    <t>Machanbaw</t>
  </si>
  <si>
    <t>Kilmeter</t>
  </si>
  <si>
    <t>km</t>
  </si>
  <si>
    <t>Khaunglanhpu</t>
  </si>
  <si>
    <t>Liter</t>
  </si>
  <si>
    <t>l or L ("lt")</t>
  </si>
  <si>
    <t>Nawngmun</t>
  </si>
  <si>
    <t>Meter</t>
  </si>
  <si>
    <t>m</t>
  </si>
  <si>
    <t>Kachin State Total</t>
  </si>
  <si>
    <t>Minute</t>
  </si>
  <si>
    <t>mn or min</t>
  </si>
  <si>
    <t>Mile</t>
  </si>
  <si>
    <t>mi</t>
  </si>
  <si>
    <t>Pound</t>
  </si>
  <si>
    <t>lbm</t>
  </si>
  <si>
    <t>Find Kachin State Total Population</t>
  </si>
  <si>
    <t>=SUM(D4:D21)</t>
  </si>
  <si>
    <t>Second</t>
  </si>
  <si>
    <t>sec or s</t>
  </si>
  <si>
    <t>Find the Minimum value</t>
  </si>
  <si>
    <t>=MIN(D4:D21)</t>
  </si>
  <si>
    <t>Ton</t>
  </si>
  <si>
    <t>Find the Maximum value</t>
  </si>
  <si>
    <t>=MAX(D4:D21)</t>
  </si>
  <si>
    <t>Yard</t>
  </si>
  <si>
    <t>yd</t>
  </si>
  <si>
    <t>Find the average value</t>
  </si>
  <si>
    <t>=AVERAGE(D4:D21)</t>
  </si>
  <si>
    <t>Year</t>
  </si>
  <si>
    <t>yr</t>
  </si>
  <si>
    <t>For more units, please visit</t>
  </si>
  <si>
    <t>http://www.excelfunctions.net/Excel-Convert-Function.html</t>
  </si>
  <si>
    <t>=powert(4,2)</t>
  </si>
  <si>
    <t>=today()</t>
  </si>
  <si>
    <t>=year(J21)</t>
  </si>
  <si>
    <t>=MONTH(J21)</t>
  </si>
  <si>
    <t>=DAY(J21)</t>
  </si>
  <si>
    <t>=ROUND(6.666,2)</t>
  </si>
  <si>
    <t>=MOD(34,8)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</si>
</sst>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2" xfId="0" applyFont="1" applyBorder="1" applyAlignment="1">
      <alignment vertical="top"/>
    </xf>
    <xf numFmtId="0" fontId="1" fillId="0" borderId="0" xfId="0" applyFont="1"/>
    <xf numFmtId="0" fontId="4" fillId="0" borderId="0" xfId="0" applyFont="1"/>
    <xf numFmtId="165" fontId="0" fillId="0" borderId="17" xfId="2" applyNumberFormat="1" applyFont="1" applyBorder="1" applyAlignment="1">
      <alignment horizontal="right" indent="1"/>
    </xf>
    <xf numFmtId="0" fontId="1" fillId="4" borderId="17" xfId="0" applyFont="1" applyFill="1" applyBorder="1" applyAlignment="1">
      <alignment horizontal="left" vertical="center" indent="1"/>
    </xf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0" xfId="0" quotePrefix="1" applyFont="1"/>
    <xf numFmtId="0" fontId="7" fillId="3" borderId="17" xfId="0" applyFont="1" applyFill="1" applyBorder="1" applyAlignment="1">
      <alignment horizontal="left" vertical="center" wrapText="1" indent="1"/>
    </xf>
    <xf numFmtId="3" fontId="7" fillId="3" borderId="17" xfId="0" applyNumberFormat="1" applyFont="1" applyFill="1" applyBorder="1" applyAlignment="1">
      <alignment horizontal="right" vertical="center" wrapText="1" indent="1"/>
    </xf>
    <xf numFmtId="0" fontId="8" fillId="0" borderId="17" xfId="0" applyFont="1" applyBorder="1" applyAlignment="1">
      <alignment horizontal="right" indent="1"/>
    </xf>
    <xf numFmtId="0" fontId="0" fillId="0" borderId="0" xfId="0" quotePrefix="1" applyFont="1" applyBorder="1"/>
    <xf numFmtId="0" fontId="7" fillId="3" borderId="17" xfId="0" applyFont="1" applyFill="1" applyBorder="1" applyAlignment="1">
      <alignment horizontal="right" vertical="center" wrapText="1" indent="1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7" xfId="0" applyFont="1" applyBorder="1" applyAlignment="1">
      <alignment horizontal="left" indent="1"/>
    </xf>
    <xf numFmtId="165" fontId="8" fillId="0" borderId="17" xfId="2" applyNumberFormat="1" applyFont="1" applyBorder="1" applyAlignment="1">
      <alignment horizontal="right" indent="1"/>
    </xf>
    <xf numFmtId="0" fontId="0" fillId="0" borderId="6" xfId="0" quotePrefix="1" applyFont="1" applyBorder="1"/>
    <xf numFmtId="164" fontId="0" fillId="0" borderId="0" xfId="0" applyNumberFormat="1" applyFont="1" applyBorder="1"/>
    <xf numFmtId="0" fontId="0" fillId="0" borderId="10" xfId="0" quotePrefix="1" applyFont="1" applyBorder="1"/>
    <xf numFmtId="0" fontId="6" fillId="3" borderId="17" xfId="0" applyFont="1" applyFill="1" applyBorder="1" applyAlignment="1">
      <alignment horizontal="left" vertical="center" wrapText="1" indent="1"/>
    </xf>
    <xf numFmtId="3" fontId="0" fillId="5" borderId="17" xfId="0" applyNumberFormat="1" applyFont="1" applyFill="1" applyBorder="1" applyAlignment="1">
      <alignment horizontal="right" indent="1"/>
    </xf>
    <xf numFmtId="1" fontId="0" fillId="0" borderId="0" xfId="0" applyNumberFormat="1" applyFont="1" applyBorder="1"/>
    <xf numFmtId="0" fontId="6" fillId="3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8" fillId="0" borderId="17" xfId="0" applyFont="1" applyBorder="1" applyAlignment="1">
      <alignment horizontal="left" indent="1"/>
    </xf>
    <xf numFmtId="0" fontId="8" fillId="0" borderId="0" xfId="0" quotePrefix="1" applyFont="1" applyBorder="1" applyAlignment="1">
      <alignment vertical="center"/>
    </xf>
    <xf numFmtId="0" fontId="0" fillId="0" borderId="10" xfId="0" quotePrefix="1" applyFont="1" applyFill="1" applyBorder="1"/>
    <xf numFmtId="3" fontId="0" fillId="0" borderId="17" xfId="0" applyNumberFormat="1" applyFont="1" applyFill="1" applyBorder="1" applyAlignment="1">
      <alignment horizontal="right" indent="1"/>
    </xf>
    <xf numFmtId="0" fontId="2" fillId="0" borderId="0" xfId="1" applyFont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15" xfId="0" applyFont="1" applyBorder="1"/>
    <xf numFmtId="3" fontId="0" fillId="0" borderId="15" xfId="0" applyNumberFormat="1" applyFont="1" applyFill="1" applyBorder="1"/>
    <xf numFmtId="0" fontId="8" fillId="0" borderId="15" xfId="0" quotePrefix="1" applyFont="1" applyBorder="1" applyAlignment="1">
      <alignment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functions.net/Excel-Conver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44E8-F714-43DB-AB63-AD62A3D38E2C}">
  <dimension ref="A1:Q49"/>
  <sheetViews>
    <sheetView showGridLines="0" tabSelected="1" workbookViewId="0">
      <selection activeCell="E20" sqref="E20"/>
    </sheetView>
  </sheetViews>
  <sheetFormatPr defaultColWidth="9.109375" defaultRowHeight="14.4" x14ac:dyDescent="0.3"/>
  <cols>
    <col min="1" max="1" width="1.44140625" style="6" customWidth="1"/>
    <col min="2" max="2" width="2" style="6" customWidth="1"/>
    <col min="3" max="3" width="32.109375" style="6" customWidth="1"/>
    <col min="4" max="4" width="12.5546875" style="6" customWidth="1"/>
    <col min="5" max="5" width="9.88671875" style="6" customWidth="1"/>
    <col min="6" max="6" width="9.44140625" style="6" customWidth="1"/>
    <col min="7" max="7" width="1.88671875" style="6" customWidth="1"/>
    <col min="8" max="8" width="1.5546875" style="6" customWidth="1"/>
    <col min="9" max="9" width="4.33203125" style="6" customWidth="1"/>
    <col min="10" max="10" width="11.6640625" style="6" customWidth="1"/>
    <col min="11" max="11" width="20.109375" style="6" customWidth="1"/>
    <col min="12" max="12" width="12.109375" style="6" bestFit="1" customWidth="1"/>
    <col min="13" max="14" width="9.109375" style="6"/>
    <col min="15" max="15" width="2.6640625" style="6" customWidth="1"/>
    <col min="16" max="16" width="24.5546875" style="6" bestFit="1" customWidth="1"/>
    <col min="17" max="17" width="14" style="6" bestFit="1" customWidth="1"/>
    <col min="18" max="16384" width="9.109375" style="6"/>
  </cols>
  <sheetData>
    <row r="1" spans="2:17" ht="6" customHeight="1" thickBot="1" x14ac:dyDescent="0.35"/>
    <row r="2" spans="2:17" ht="19.5" customHeight="1" x14ac:dyDescent="0.3">
      <c r="B2" s="7"/>
      <c r="C2" s="1" t="s">
        <v>0</v>
      </c>
      <c r="D2" s="8"/>
      <c r="E2" s="8"/>
      <c r="F2" s="8"/>
      <c r="G2" s="9"/>
      <c r="I2" s="10"/>
      <c r="J2" s="11"/>
      <c r="K2" s="11"/>
      <c r="L2" s="11"/>
      <c r="M2" s="11"/>
      <c r="N2" s="12"/>
      <c r="P2" s="2" t="s">
        <v>1</v>
      </c>
    </row>
    <row r="3" spans="2:17" ht="19.5" customHeight="1" x14ac:dyDescent="0.3">
      <c r="B3" s="13"/>
      <c r="C3" s="14" t="s">
        <v>2</v>
      </c>
      <c r="D3" s="14" t="s">
        <v>3</v>
      </c>
      <c r="E3" s="14" t="s">
        <v>4</v>
      </c>
      <c r="F3" s="14" t="s">
        <v>5</v>
      </c>
      <c r="G3" s="15"/>
      <c r="I3" s="16"/>
      <c r="J3" s="14" t="s">
        <v>6</v>
      </c>
      <c r="K3" s="14" t="s">
        <v>7</v>
      </c>
      <c r="L3" s="17"/>
      <c r="M3" s="17"/>
      <c r="N3" s="18"/>
      <c r="P3" s="19" t="s">
        <v>8</v>
      </c>
    </row>
    <row r="4" spans="2:17" x14ac:dyDescent="0.3">
      <c r="B4" s="13"/>
      <c r="C4" s="20" t="s">
        <v>9</v>
      </c>
      <c r="D4" s="21">
        <v>317604</v>
      </c>
      <c r="E4" s="21">
        <v>154047</v>
      </c>
      <c r="F4" s="21">
        <f>D4-E4</f>
        <v>163557</v>
      </c>
      <c r="G4" s="15"/>
      <c r="I4" s="16"/>
      <c r="J4" s="22">
        <v>1</v>
      </c>
      <c r="K4" s="22">
        <f>CONVERT(J4,"ft","in")</f>
        <v>12</v>
      </c>
      <c r="L4" s="23" t="s">
        <v>10</v>
      </c>
      <c r="M4" s="17"/>
      <c r="N4" s="18"/>
    </row>
    <row r="5" spans="2:17" x14ac:dyDescent="0.3">
      <c r="B5" s="13"/>
      <c r="C5" s="20" t="s">
        <v>11</v>
      </c>
      <c r="D5" s="21">
        <v>125544</v>
      </c>
      <c r="E5" s="21">
        <v>62465</v>
      </c>
      <c r="F5" s="21">
        <f>D5-E5</f>
        <v>63079</v>
      </c>
      <c r="G5" s="15"/>
      <c r="I5" s="16"/>
      <c r="J5" s="22">
        <v>2</v>
      </c>
      <c r="K5" s="22">
        <f>CONVERT(J5,"ft","in")</f>
        <v>24</v>
      </c>
      <c r="L5" s="23" t="s">
        <v>12</v>
      </c>
      <c r="M5" s="17"/>
      <c r="N5" s="18"/>
    </row>
    <row r="6" spans="2:17" x14ac:dyDescent="0.3">
      <c r="B6" s="13"/>
      <c r="C6" s="20" t="s">
        <v>13</v>
      </c>
      <c r="D6" s="21">
        <v>1732</v>
      </c>
      <c r="E6" s="24">
        <v>946</v>
      </c>
      <c r="F6" s="21">
        <f>D6-E6</f>
        <v>786</v>
      </c>
      <c r="G6" s="15"/>
      <c r="I6" s="16"/>
      <c r="J6" s="22">
        <v>3</v>
      </c>
      <c r="K6" s="22">
        <f>CONVERT(J6,"ft","in")</f>
        <v>36</v>
      </c>
      <c r="L6" s="23" t="s">
        <v>14</v>
      </c>
      <c r="M6" s="17"/>
      <c r="N6" s="18"/>
      <c r="P6" s="3" t="s">
        <v>15</v>
      </c>
    </row>
    <row r="7" spans="2:17" x14ac:dyDescent="0.3">
      <c r="B7" s="13"/>
      <c r="C7" s="20" t="s">
        <v>16</v>
      </c>
      <c r="D7" s="21">
        <v>60019</v>
      </c>
      <c r="E7" s="21">
        <v>31979</v>
      </c>
      <c r="F7" s="21">
        <f>D7-E7</f>
        <v>28040</v>
      </c>
      <c r="G7" s="15"/>
      <c r="I7" s="16"/>
      <c r="J7" s="22">
        <v>4</v>
      </c>
      <c r="K7" s="22">
        <f>CONVERT(J7,"ft","in")</f>
        <v>48</v>
      </c>
      <c r="L7" s="23" t="s">
        <v>17</v>
      </c>
      <c r="M7" s="17"/>
      <c r="N7" s="18"/>
    </row>
    <row r="8" spans="2:17" x14ac:dyDescent="0.3">
      <c r="B8" s="13"/>
      <c r="C8" s="20" t="s">
        <v>18</v>
      </c>
      <c r="D8" s="21">
        <v>20039</v>
      </c>
      <c r="E8" s="21">
        <v>10300</v>
      </c>
      <c r="F8" s="21">
        <f>D8-E8</f>
        <v>9739</v>
      </c>
      <c r="G8" s="15"/>
      <c r="I8" s="16"/>
      <c r="J8" s="22">
        <v>5</v>
      </c>
      <c r="K8" s="22">
        <f>CONVERT(J8,"ft","in")</f>
        <v>60</v>
      </c>
      <c r="L8" s="23" t="s">
        <v>19</v>
      </c>
      <c r="M8" s="17"/>
      <c r="N8" s="18"/>
      <c r="P8" s="5" t="s">
        <v>20</v>
      </c>
      <c r="Q8" s="5" t="s">
        <v>21</v>
      </c>
    </row>
    <row r="9" spans="2:17" ht="15" thickBot="1" x14ac:dyDescent="0.35">
      <c r="B9" s="13"/>
      <c r="C9" s="20" t="s">
        <v>22</v>
      </c>
      <c r="D9" s="21">
        <v>6518</v>
      </c>
      <c r="E9" s="21">
        <v>3351</v>
      </c>
      <c r="F9" s="21">
        <f>D9-E9</f>
        <v>3167</v>
      </c>
      <c r="G9" s="15"/>
      <c r="I9" s="25"/>
      <c r="J9" s="26"/>
      <c r="K9" s="26"/>
      <c r="L9" s="26"/>
      <c r="M9" s="26"/>
      <c r="N9" s="27"/>
      <c r="P9" s="28" t="s">
        <v>23</v>
      </c>
      <c r="Q9" s="28" t="s">
        <v>24</v>
      </c>
    </row>
    <row r="10" spans="2:17" ht="15" thickBot="1" x14ac:dyDescent="0.35">
      <c r="B10" s="13"/>
      <c r="C10" s="20" t="s">
        <v>25</v>
      </c>
      <c r="D10" s="21">
        <v>209292</v>
      </c>
      <c r="E10" s="21">
        <v>101598</v>
      </c>
      <c r="F10" s="21">
        <f>D10-E10</f>
        <v>107694</v>
      </c>
      <c r="G10" s="15"/>
      <c r="P10" s="28" t="s">
        <v>26</v>
      </c>
      <c r="Q10" s="28" t="s">
        <v>27</v>
      </c>
    </row>
    <row r="11" spans="2:17" x14ac:dyDescent="0.3">
      <c r="B11" s="13"/>
      <c r="C11" s="20" t="s">
        <v>28</v>
      </c>
      <c r="D11" s="21">
        <v>132608</v>
      </c>
      <c r="E11" s="21">
        <v>63501</v>
      </c>
      <c r="F11" s="21">
        <f>D11-E11</f>
        <v>69107</v>
      </c>
      <c r="G11" s="15"/>
      <c r="I11" s="10"/>
      <c r="J11" s="11"/>
      <c r="K11" s="11"/>
      <c r="L11" s="11"/>
      <c r="M11" s="11"/>
      <c r="N11" s="12"/>
      <c r="P11" s="28" t="s">
        <v>29</v>
      </c>
      <c r="Q11" s="28" t="s">
        <v>30</v>
      </c>
    </row>
    <row r="12" spans="2:17" x14ac:dyDescent="0.3">
      <c r="B12" s="13"/>
      <c r="C12" s="20" t="s">
        <v>31</v>
      </c>
      <c r="D12" s="21">
        <v>331708</v>
      </c>
      <c r="E12" s="21">
        <v>210723</v>
      </c>
      <c r="F12" s="21">
        <f>D12-E12</f>
        <v>120985</v>
      </c>
      <c r="G12" s="15"/>
      <c r="I12" s="16"/>
      <c r="J12" s="14" t="s">
        <v>32</v>
      </c>
      <c r="K12" s="14" t="s">
        <v>33</v>
      </c>
      <c r="L12" s="14" t="s">
        <v>34</v>
      </c>
      <c r="N12" s="18"/>
      <c r="P12" s="28" t="s">
        <v>35</v>
      </c>
      <c r="Q12" s="28" t="s">
        <v>36</v>
      </c>
    </row>
    <row r="13" spans="2:17" x14ac:dyDescent="0.3">
      <c r="B13" s="13"/>
      <c r="C13" s="20" t="s">
        <v>37</v>
      </c>
      <c r="D13" s="21">
        <v>135877</v>
      </c>
      <c r="E13" s="21">
        <v>66718</v>
      </c>
      <c r="F13" s="21">
        <f>D13-E13</f>
        <v>69159</v>
      </c>
      <c r="G13" s="15"/>
      <c r="I13" s="16"/>
      <c r="J13" s="4">
        <v>50</v>
      </c>
      <c r="K13" s="29">
        <v>12</v>
      </c>
      <c r="L13" s="4">
        <f>PRODUCT(J13,K13)</f>
        <v>600</v>
      </c>
      <c r="M13" s="19" t="s">
        <v>38</v>
      </c>
      <c r="N13" s="18"/>
      <c r="P13" s="28" t="s">
        <v>39</v>
      </c>
      <c r="Q13" s="28" t="s">
        <v>40</v>
      </c>
    </row>
    <row r="14" spans="2:17" x14ac:dyDescent="0.3">
      <c r="B14" s="13"/>
      <c r="C14" s="20" t="s">
        <v>41</v>
      </c>
      <c r="D14" s="21">
        <v>94784</v>
      </c>
      <c r="E14" s="21">
        <v>47174</v>
      </c>
      <c r="F14" s="21">
        <f>D14-E14</f>
        <v>47610</v>
      </c>
      <c r="G14" s="15"/>
      <c r="I14" s="16"/>
      <c r="J14" s="29">
        <v>60</v>
      </c>
      <c r="K14" s="29">
        <v>20</v>
      </c>
      <c r="L14" s="4">
        <f>PRODUCT(J14,K14)</f>
        <v>1200</v>
      </c>
      <c r="M14" s="19" t="s">
        <v>42</v>
      </c>
      <c r="N14" s="18"/>
      <c r="P14" s="28" t="s">
        <v>43</v>
      </c>
      <c r="Q14" s="28" t="s">
        <v>44</v>
      </c>
    </row>
    <row r="15" spans="2:17" x14ac:dyDescent="0.3">
      <c r="B15" s="13"/>
      <c r="C15" s="20" t="s">
        <v>45</v>
      </c>
      <c r="D15" s="21">
        <v>62914</v>
      </c>
      <c r="E15" s="21">
        <v>31029</v>
      </c>
      <c r="F15" s="21">
        <f>D15-E15</f>
        <v>31885</v>
      </c>
      <c r="G15" s="15"/>
      <c r="I15" s="16"/>
      <c r="J15" s="29">
        <v>55</v>
      </c>
      <c r="K15" s="29">
        <v>18</v>
      </c>
      <c r="L15" s="4">
        <f>PRODUCT(J15,K15)</f>
        <v>990</v>
      </c>
      <c r="M15" s="19" t="s">
        <v>46</v>
      </c>
      <c r="N15" s="18"/>
      <c r="P15" s="28" t="s">
        <v>47</v>
      </c>
      <c r="Q15" s="28" t="s">
        <v>48</v>
      </c>
    </row>
    <row r="16" spans="2:17" x14ac:dyDescent="0.3">
      <c r="B16" s="13"/>
      <c r="C16" s="20" t="s">
        <v>49</v>
      </c>
      <c r="D16" s="21">
        <v>52945</v>
      </c>
      <c r="E16" s="21">
        <v>26156</v>
      </c>
      <c r="F16" s="21">
        <f>D16-E16</f>
        <v>26789</v>
      </c>
      <c r="G16" s="15"/>
      <c r="I16" s="16"/>
      <c r="J16" s="29">
        <v>60</v>
      </c>
      <c r="K16" s="29">
        <v>13</v>
      </c>
      <c r="L16" s="4">
        <f>PRODUCT(J16,K16)</f>
        <v>780</v>
      </c>
      <c r="M16" s="19" t="s">
        <v>50</v>
      </c>
      <c r="N16" s="18"/>
      <c r="P16" s="28" t="s">
        <v>51</v>
      </c>
      <c r="Q16" s="28" t="s">
        <v>52</v>
      </c>
    </row>
    <row r="17" spans="1:17" x14ac:dyDescent="0.3">
      <c r="B17" s="13"/>
      <c r="C17" s="20" t="s">
        <v>53</v>
      </c>
      <c r="D17" s="21">
        <v>61075</v>
      </c>
      <c r="E17" s="21">
        <v>30162</v>
      </c>
      <c r="F17" s="21">
        <f>D17-E17</f>
        <v>30913</v>
      </c>
      <c r="G17" s="15"/>
      <c r="I17" s="16"/>
      <c r="J17" s="29">
        <v>45</v>
      </c>
      <c r="K17" s="29">
        <v>30</v>
      </c>
      <c r="L17" s="4">
        <f>PRODUCT(J17,K17)</f>
        <v>1350</v>
      </c>
      <c r="M17" s="19" t="s">
        <v>54</v>
      </c>
      <c r="N17" s="18"/>
      <c r="P17" s="28" t="s">
        <v>55</v>
      </c>
      <c r="Q17" s="28" t="s">
        <v>56</v>
      </c>
    </row>
    <row r="18" spans="1:17" ht="15" thickBot="1" x14ac:dyDescent="0.35">
      <c r="B18" s="13"/>
      <c r="C18" s="20" t="s">
        <v>57</v>
      </c>
      <c r="D18" s="21">
        <v>2546</v>
      </c>
      <c r="E18" s="21">
        <v>1291</v>
      </c>
      <c r="F18" s="21">
        <f>D18-E18</f>
        <v>1255</v>
      </c>
      <c r="G18" s="15"/>
      <c r="I18" s="25"/>
      <c r="J18" s="26"/>
      <c r="K18" s="26"/>
      <c r="L18" s="26"/>
      <c r="M18" s="26"/>
      <c r="N18" s="27"/>
      <c r="P18" s="28" t="s">
        <v>58</v>
      </c>
      <c r="Q18" s="28" t="s">
        <v>59</v>
      </c>
    </row>
    <row r="19" spans="1:17" ht="15" thickBot="1" x14ac:dyDescent="0.35">
      <c r="B19" s="13"/>
      <c r="C19" s="20" t="s">
        <v>60</v>
      </c>
      <c r="D19" s="21">
        <v>8858</v>
      </c>
      <c r="E19" s="21">
        <v>4455</v>
      </c>
      <c r="F19" s="21">
        <f>D19-E19</f>
        <v>4403</v>
      </c>
      <c r="G19" s="15"/>
      <c r="I19" s="2"/>
      <c r="P19" s="28" t="s">
        <v>61</v>
      </c>
      <c r="Q19" s="28" t="s">
        <v>62</v>
      </c>
    </row>
    <row r="20" spans="1:17" x14ac:dyDescent="0.3">
      <c r="B20" s="13"/>
      <c r="C20" s="20" t="s">
        <v>63</v>
      </c>
      <c r="D20" s="21">
        <v>11655</v>
      </c>
      <c r="E20" s="21">
        <v>5855</v>
      </c>
      <c r="F20" s="21">
        <f>D20-E20</f>
        <v>5800</v>
      </c>
      <c r="G20" s="15"/>
      <c r="I20" s="10"/>
      <c r="J20" s="11">
        <f>POWER(4,2)</f>
        <v>16</v>
      </c>
      <c r="K20" s="30" t="s">
        <v>93</v>
      </c>
      <c r="L20" s="17"/>
      <c r="P20" s="28" t="s">
        <v>64</v>
      </c>
      <c r="Q20" s="28" t="s">
        <v>65</v>
      </c>
    </row>
    <row r="21" spans="1:17" x14ac:dyDescent="0.3">
      <c r="B21" s="13"/>
      <c r="C21" s="20" t="s">
        <v>66</v>
      </c>
      <c r="D21" s="21">
        <v>7123</v>
      </c>
      <c r="E21" s="21">
        <v>3603</v>
      </c>
      <c r="F21" s="21">
        <f>D21-E21</f>
        <v>3520</v>
      </c>
      <c r="G21" s="15"/>
      <c r="I21" s="16"/>
      <c r="J21" s="31">
        <f ca="1">TODAY()</f>
        <v>44137</v>
      </c>
      <c r="K21" s="32" t="s">
        <v>94</v>
      </c>
      <c r="L21" s="17"/>
      <c r="P21" s="28" t="s">
        <v>67</v>
      </c>
      <c r="Q21" s="28" t="s">
        <v>68</v>
      </c>
    </row>
    <row r="22" spans="1:17" x14ac:dyDescent="0.3">
      <c r="B22" s="13"/>
      <c r="C22" s="33" t="s">
        <v>69</v>
      </c>
      <c r="D22" s="34">
        <f>SUM(D4:D21)</f>
        <v>1642841</v>
      </c>
      <c r="E22" s="34">
        <f>SUM(E4:E21)</f>
        <v>855353</v>
      </c>
      <c r="F22" s="34">
        <f>SUM(F4:F21)</f>
        <v>787488</v>
      </c>
      <c r="G22" s="15"/>
      <c r="I22" s="16"/>
      <c r="J22" s="35">
        <f ca="1">YEAR(J21)</f>
        <v>2020</v>
      </c>
      <c r="K22" s="32" t="s">
        <v>95</v>
      </c>
      <c r="L22" s="17"/>
      <c r="P22" s="28" t="s">
        <v>70</v>
      </c>
      <c r="Q22" s="28" t="s">
        <v>71</v>
      </c>
    </row>
    <row r="23" spans="1:17" x14ac:dyDescent="0.3">
      <c r="B23" s="13"/>
      <c r="C23" s="36"/>
      <c r="D23" s="37"/>
      <c r="E23" s="37"/>
      <c r="F23" s="37"/>
      <c r="G23" s="15"/>
      <c r="I23" s="16"/>
      <c r="J23" s="35">
        <f ca="1">MONTH(J21)</f>
        <v>11</v>
      </c>
      <c r="K23" s="32" t="s">
        <v>96</v>
      </c>
      <c r="L23" s="17"/>
      <c r="P23" s="28" t="s">
        <v>72</v>
      </c>
      <c r="Q23" s="28" t="s">
        <v>73</v>
      </c>
    </row>
    <row r="24" spans="1:17" x14ac:dyDescent="0.3">
      <c r="B24" s="13"/>
      <c r="C24" s="36" t="s">
        <v>3</v>
      </c>
      <c r="D24" s="17"/>
      <c r="E24" s="17"/>
      <c r="F24" s="17"/>
      <c r="G24" s="15"/>
      <c r="I24" s="16"/>
      <c r="J24" s="35">
        <f ca="1">DAY(J21)</f>
        <v>2</v>
      </c>
      <c r="K24" s="32" t="s">
        <v>97</v>
      </c>
      <c r="L24" s="17"/>
      <c r="P24" s="28" t="s">
        <v>74</v>
      </c>
      <c r="Q24" s="28" t="s">
        <v>75</v>
      </c>
    </row>
    <row r="25" spans="1:17" x14ac:dyDescent="0.3">
      <c r="B25" s="13"/>
      <c r="C25" s="38" t="s">
        <v>76</v>
      </c>
      <c r="D25" s="34">
        <f>SUM(D4:D21)</f>
        <v>1642841</v>
      </c>
      <c r="E25" s="39" t="s">
        <v>77</v>
      </c>
      <c r="F25" s="17"/>
      <c r="G25" s="15"/>
      <c r="I25" s="16"/>
      <c r="J25" s="17">
        <f>ROUND(6.666,2)</f>
        <v>6.67</v>
      </c>
      <c r="K25" s="40" t="s">
        <v>98</v>
      </c>
      <c r="P25" s="28" t="s">
        <v>78</v>
      </c>
      <c r="Q25" s="28" t="s">
        <v>79</v>
      </c>
    </row>
    <row r="26" spans="1:17" x14ac:dyDescent="0.3">
      <c r="B26" s="13"/>
      <c r="C26" s="38" t="s">
        <v>80</v>
      </c>
      <c r="D26" s="41">
        <f>MIN(D4:D21)</f>
        <v>1732</v>
      </c>
      <c r="E26" s="39" t="s">
        <v>81</v>
      </c>
      <c r="F26" s="17"/>
      <c r="G26" s="15"/>
      <c r="I26" s="16"/>
      <c r="J26" s="17">
        <f>MOD(34,8)</f>
        <v>2</v>
      </c>
      <c r="K26" s="40" t="s">
        <v>99</v>
      </c>
      <c r="P26" s="28" t="s">
        <v>82</v>
      </c>
      <c r="Q26" s="28" t="s">
        <v>82</v>
      </c>
    </row>
    <row r="27" spans="1:17" ht="15" thickBot="1" x14ac:dyDescent="0.35">
      <c r="B27" s="13"/>
      <c r="C27" s="38" t="s">
        <v>83</v>
      </c>
      <c r="D27" s="41">
        <f>MAX(D4:D21)</f>
        <v>331708</v>
      </c>
      <c r="E27" s="39" t="s">
        <v>84</v>
      </c>
      <c r="F27" s="17"/>
      <c r="G27" s="15"/>
      <c r="I27" s="25"/>
      <c r="J27" s="26"/>
      <c r="K27" s="27"/>
      <c r="P27" s="28" t="s">
        <v>85</v>
      </c>
      <c r="Q27" s="28" t="s">
        <v>86</v>
      </c>
    </row>
    <row r="28" spans="1:17" x14ac:dyDescent="0.3">
      <c r="B28" s="13"/>
      <c r="C28" s="38" t="s">
        <v>87</v>
      </c>
      <c r="D28" s="41">
        <f>AVERAGE(D4:D21)</f>
        <v>91268.944444444438</v>
      </c>
      <c r="E28" s="39" t="s">
        <v>88</v>
      </c>
      <c r="F28" s="17"/>
      <c r="G28" s="15"/>
      <c r="P28" s="28" t="s">
        <v>89</v>
      </c>
      <c r="Q28" s="28" t="s">
        <v>90</v>
      </c>
    </row>
    <row r="29" spans="1:17" ht="15" thickBot="1" x14ac:dyDescent="0.35">
      <c r="B29" s="43"/>
      <c r="C29" s="46"/>
      <c r="D29" s="47"/>
      <c r="E29" s="48"/>
      <c r="F29" s="44"/>
      <c r="G29" s="45"/>
    </row>
    <row r="30" spans="1:17" x14ac:dyDescent="0.3">
      <c r="A30"/>
      <c r="B30"/>
      <c r="P30" s="6" t="s">
        <v>91</v>
      </c>
    </row>
    <row r="31" spans="1:17" x14ac:dyDescent="0.3">
      <c r="A31"/>
      <c r="B31"/>
      <c r="P31" s="42" t="s">
        <v>92</v>
      </c>
    </row>
    <row r="32" spans="1:17" x14ac:dyDescent="0.3">
      <c r="A32"/>
      <c r="B32"/>
    </row>
    <row r="33" spans="1:2" x14ac:dyDescent="0.3">
      <c r="A33"/>
      <c r="B33"/>
    </row>
    <row r="34" spans="1:2" x14ac:dyDescent="0.3">
      <c r="A34"/>
      <c r="B34"/>
    </row>
    <row r="35" spans="1:2" x14ac:dyDescent="0.3">
      <c r="A35"/>
      <c r="B35"/>
    </row>
    <row r="36" spans="1:2" x14ac:dyDescent="0.3">
      <c r="A36"/>
      <c r="B36"/>
    </row>
    <row r="37" spans="1:2" x14ac:dyDescent="0.3">
      <c r="A37"/>
      <c r="B37"/>
    </row>
    <row r="38" spans="1:2" x14ac:dyDescent="0.3">
      <c r="A38"/>
      <c r="B38"/>
    </row>
    <row r="39" spans="1:2" x14ac:dyDescent="0.3">
      <c r="A39"/>
      <c r="B39"/>
    </row>
    <row r="40" spans="1:2" x14ac:dyDescent="0.3">
      <c r="A40"/>
      <c r="B40"/>
    </row>
    <row r="41" spans="1:2" x14ac:dyDescent="0.3">
      <c r="A41"/>
      <c r="B41"/>
    </row>
    <row r="42" spans="1:2" x14ac:dyDescent="0.3">
      <c r="A42"/>
      <c r="B42"/>
    </row>
    <row r="43" spans="1:2" x14ac:dyDescent="0.3">
      <c r="A43"/>
      <c r="B43"/>
    </row>
    <row r="48" spans="1:2" ht="3.75" customHeight="1" x14ac:dyDescent="0.3"/>
    <row r="49" ht="6" customHeight="1" x14ac:dyDescent="0.3"/>
  </sheetData>
  <hyperlinks>
    <hyperlink ref="P31" r:id="rId1" xr:uid="{A6FAEF9E-1FBD-4FE0-A49E-52A97072F22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Numeric_Function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 Thal Wint</dc:creator>
  <cp:lastModifiedBy>Dell</cp:lastModifiedBy>
  <dcterms:created xsi:type="dcterms:W3CDTF">2019-05-23T02:58:24Z</dcterms:created>
  <dcterms:modified xsi:type="dcterms:W3CDTF">2020-11-02T08:58:01Z</dcterms:modified>
</cp:coreProperties>
</file>