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9740" windowHeight="9150"/>
  </bookViews>
  <sheets>
    <sheet name="SR_Total" sheetId="1" r:id="rId1"/>
    <sheet name="Tsp_Total" sheetId="4" r:id="rId2"/>
    <sheet name="SR_Aug" sheetId="5" r:id="rId3"/>
    <sheet name="SR_Jun" sheetId="6" r:id="rId4"/>
    <sheet name="Tsp_Aug" sheetId="3" r:id="rId5"/>
    <sheet name="Tsp_Jun" sheetId="7" r:id="rId6"/>
    <sheet name="Checking" sheetId="8" state="hidden" r:id="rId7"/>
  </sheets>
  <definedNames>
    <definedName name="_xlnm._FilterDatabase" localSheetId="0" hidden="1">SR_Total!$A$3:$P$17</definedName>
    <definedName name="_xlnm._FilterDatabase" localSheetId="4" hidden="1">Tsp_Aug!$A$3:$Q$135</definedName>
    <definedName name="_xlnm._FilterDatabase" localSheetId="1" hidden="1">Tsp_Total!$A$3:$Q$133</definedName>
    <definedName name="_xlnm.Print_Area" localSheetId="4">Tsp_Aug!$A$1:$P$130</definedName>
    <definedName name="_xlnm.Print_Area" localSheetId="1">Tsp_Total!$A$1:$P$126</definedName>
    <definedName name="_xlnm.Print_Titles" localSheetId="4">Tsp_Aug!$2:$3</definedName>
    <definedName name="_xlnm.Print_Titles" localSheetId="1">Tsp_Total!$2:$3</definedName>
    <definedName name="Priority" localSheetId="2">#REF!</definedName>
    <definedName name="Priority" localSheetId="3">#REF!</definedName>
    <definedName name="Priority" localSheetId="0">#REF!</definedName>
    <definedName name="Priority" localSheetId="4">#REF!</definedName>
    <definedName name="Priority" localSheetId="5">#REF!</definedName>
    <definedName name="Priority">#REF!</definedName>
    <definedName name="SR">#REF!</definedName>
    <definedName name="Status" localSheetId="2">#REF!</definedName>
    <definedName name="Status" localSheetId="3">#REF!</definedName>
    <definedName name="Status" localSheetId="0">#REF!</definedName>
    <definedName name="Status" localSheetId="4">#REF!</definedName>
    <definedName name="Status" localSheetId="5">#REF!</definedName>
    <definedName name="Status">#REF!</definedName>
  </definedNames>
  <calcPr calcId="144525"/>
</workbook>
</file>

<file path=xl/calcChain.xml><?xml version="1.0" encoding="utf-8"?>
<calcChain xmlns="http://schemas.openxmlformats.org/spreadsheetml/2006/main">
  <c r="C52" i="8" l="1"/>
  <c r="M51" i="8"/>
  <c r="L51" i="8"/>
  <c r="K51" i="8"/>
  <c r="J51" i="8"/>
  <c r="I51" i="8"/>
  <c r="N51" i="8" s="1"/>
  <c r="H51" i="8"/>
  <c r="G51" i="8"/>
  <c r="F51" i="8"/>
  <c r="E51" i="8"/>
  <c r="D51" i="8"/>
  <c r="M50" i="8"/>
  <c r="L50" i="8"/>
  <c r="K50" i="8"/>
  <c r="J50" i="8"/>
  <c r="N50" i="8" s="1"/>
  <c r="I50" i="8"/>
  <c r="H50" i="8"/>
  <c r="G50" i="8"/>
  <c r="F50" i="8"/>
  <c r="D50" i="8"/>
  <c r="E50" i="8" s="1"/>
  <c r="M49" i="8"/>
  <c r="L49" i="8"/>
  <c r="K49" i="8"/>
  <c r="J49" i="8"/>
  <c r="I49" i="8"/>
  <c r="N49" i="8" s="1"/>
  <c r="H49" i="8"/>
  <c r="G49" i="8"/>
  <c r="F49" i="8"/>
  <c r="E49" i="8"/>
  <c r="D49" i="8"/>
  <c r="M48" i="8"/>
  <c r="L48" i="8"/>
  <c r="K48" i="8"/>
  <c r="J48" i="8"/>
  <c r="N48" i="8" s="1"/>
  <c r="I48" i="8"/>
  <c r="H48" i="8"/>
  <c r="G48" i="8"/>
  <c r="F48" i="8"/>
  <c r="D48" i="8"/>
  <c r="E48" i="8" s="1"/>
  <c r="M47" i="8"/>
  <c r="L47" i="8"/>
  <c r="K47" i="8"/>
  <c r="J47" i="8"/>
  <c r="I47" i="8"/>
  <c r="N47" i="8" s="1"/>
  <c r="H47" i="8"/>
  <c r="G47" i="8"/>
  <c r="F47" i="8"/>
  <c r="E47" i="8"/>
  <c r="D47" i="8"/>
  <c r="M46" i="8"/>
  <c r="L46" i="8"/>
  <c r="K46" i="8"/>
  <c r="J46" i="8"/>
  <c r="N46" i="8" s="1"/>
  <c r="I46" i="8"/>
  <c r="H46" i="8"/>
  <c r="G46" i="8"/>
  <c r="F46" i="8"/>
  <c r="D46" i="8"/>
  <c r="E46" i="8" s="1"/>
  <c r="M45" i="8"/>
  <c r="L45" i="8"/>
  <c r="K45" i="8"/>
  <c r="J45" i="8"/>
  <c r="I45" i="8"/>
  <c r="N45" i="8" s="1"/>
  <c r="H45" i="8"/>
  <c r="G45" i="8"/>
  <c r="F45" i="8"/>
  <c r="E45" i="8"/>
  <c r="D45" i="8"/>
  <c r="M44" i="8"/>
  <c r="L44" i="8"/>
  <c r="K44" i="8"/>
  <c r="J44" i="8"/>
  <c r="N44" i="8" s="1"/>
  <c r="I44" i="8"/>
  <c r="H44" i="8"/>
  <c r="G44" i="8"/>
  <c r="F44" i="8"/>
  <c r="D44" i="8"/>
  <c r="E44" i="8" s="1"/>
  <c r="M43" i="8"/>
  <c r="L43" i="8"/>
  <c r="K43" i="8"/>
  <c r="J43" i="8"/>
  <c r="I43" i="8"/>
  <c r="N43" i="8" s="1"/>
  <c r="H43" i="8"/>
  <c r="G43" i="8"/>
  <c r="F43" i="8"/>
  <c r="E43" i="8"/>
  <c r="D43" i="8"/>
  <c r="M42" i="8"/>
  <c r="L42" i="8"/>
  <c r="K42" i="8"/>
  <c r="J42" i="8"/>
  <c r="N42" i="8" s="1"/>
  <c r="I42" i="8"/>
  <c r="H42" i="8"/>
  <c r="G42" i="8"/>
  <c r="F42" i="8"/>
  <c r="D42" i="8"/>
  <c r="E42" i="8" s="1"/>
  <c r="M41" i="8"/>
  <c r="L41" i="8"/>
  <c r="K41" i="8"/>
  <c r="J41" i="8"/>
  <c r="I41" i="8"/>
  <c r="N41" i="8" s="1"/>
  <c r="H41" i="8"/>
  <c r="G41" i="8"/>
  <c r="F41" i="8"/>
  <c r="E41" i="8"/>
  <c r="D41" i="8"/>
  <c r="M40" i="8"/>
  <c r="L40" i="8"/>
  <c r="K40" i="8"/>
  <c r="J40" i="8"/>
  <c r="N40" i="8" s="1"/>
  <c r="I40" i="8"/>
  <c r="H40" i="8"/>
  <c r="G40" i="8"/>
  <c r="F40" i="8"/>
  <c r="D40" i="8"/>
  <c r="E40" i="8" s="1"/>
  <c r="M39" i="8"/>
  <c r="M52" i="8" s="1"/>
  <c r="L39" i="8"/>
  <c r="L52" i="8" s="1"/>
  <c r="K39" i="8"/>
  <c r="K52" i="8" s="1"/>
  <c r="J39" i="8"/>
  <c r="J52" i="8" s="1"/>
  <c r="I39" i="8"/>
  <c r="N39" i="8" s="1"/>
  <c r="H39" i="8"/>
  <c r="H52" i="8" s="1"/>
  <c r="G39" i="8"/>
  <c r="G52" i="8" s="1"/>
  <c r="F39" i="8"/>
  <c r="F52" i="8" s="1"/>
  <c r="E39" i="8"/>
  <c r="D39" i="8"/>
  <c r="D52" i="8" s="1"/>
  <c r="E52" i="8" s="1"/>
  <c r="D15" i="8"/>
  <c r="D33" i="8"/>
  <c r="C17" i="8"/>
  <c r="F4" i="8"/>
  <c r="F22" i="8" s="1"/>
  <c r="G4" i="8"/>
  <c r="G22" i="8" s="1"/>
  <c r="H4" i="8"/>
  <c r="H22" i="8" s="1"/>
  <c r="I4" i="8"/>
  <c r="I22" i="8" s="1"/>
  <c r="J4" i="8"/>
  <c r="J22" i="8" s="1"/>
  <c r="K4" i="8"/>
  <c r="K22" i="8" s="1"/>
  <c r="L4" i="8"/>
  <c r="L22" i="8" s="1"/>
  <c r="M4" i="8"/>
  <c r="M22" i="8" s="1"/>
  <c r="F5" i="8"/>
  <c r="F23" i="8" s="1"/>
  <c r="G5" i="8"/>
  <c r="G23" i="8" s="1"/>
  <c r="H5" i="8"/>
  <c r="H23" i="8" s="1"/>
  <c r="I5" i="8"/>
  <c r="I23" i="8" s="1"/>
  <c r="J5" i="8"/>
  <c r="J23" i="8" s="1"/>
  <c r="K5" i="8"/>
  <c r="K23" i="8" s="1"/>
  <c r="L5" i="8"/>
  <c r="L23" i="8" s="1"/>
  <c r="M5" i="8"/>
  <c r="M23" i="8" s="1"/>
  <c r="F6" i="8"/>
  <c r="F24" i="8" s="1"/>
  <c r="G6" i="8"/>
  <c r="G24" i="8" s="1"/>
  <c r="H6" i="8"/>
  <c r="H24" i="8" s="1"/>
  <c r="I6" i="8"/>
  <c r="I24" i="8" s="1"/>
  <c r="J6" i="8"/>
  <c r="J24" i="8" s="1"/>
  <c r="K6" i="8"/>
  <c r="K24" i="8" s="1"/>
  <c r="L6" i="8"/>
  <c r="L24" i="8" s="1"/>
  <c r="M6" i="8"/>
  <c r="M24" i="8" s="1"/>
  <c r="F7" i="8"/>
  <c r="F25" i="8" s="1"/>
  <c r="G7" i="8"/>
  <c r="G25" i="8" s="1"/>
  <c r="H7" i="8"/>
  <c r="H25" i="8" s="1"/>
  <c r="I7" i="8"/>
  <c r="I25" i="8" s="1"/>
  <c r="J7" i="8"/>
  <c r="J25" i="8" s="1"/>
  <c r="K7" i="8"/>
  <c r="K25" i="8" s="1"/>
  <c r="L7" i="8"/>
  <c r="L25" i="8" s="1"/>
  <c r="M7" i="8"/>
  <c r="M25" i="8" s="1"/>
  <c r="F8" i="8"/>
  <c r="F26" i="8" s="1"/>
  <c r="G8" i="8"/>
  <c r="G26" i="8" s="1"/>
  <c r="H8" i="8"/>
  <c r="H26" i="8" s="1"/>
  <c r="I8" i="8"/>
  <c r="I26" i="8" s="1"/>
  <c r="J8" i="8"/>
  <c r="J26" i="8" s="1"/>
  <c r="K8" i="8"/>
  <c r="K26" i="8" s="1"/>
  <c r="L8" i="8"/>
  <c r="L26" i="8" s="1"/>
  <c r="M8" i="8"/>
  <c r="M26" i="8" s="1"/>
  <c r="F9" i="8"/>
  <c r="F27" i="8" s="1"/>
  <c r="G9" i="8"/>
  <c r="G27" i="8" s="1"/>
  <c r="H9" i="8"/>
  <c r="H27" i="8" s="1"/>
  <c r="I9" i="8"/>
  <c r="I27" i="8" s="1"/>
  <c r="J9" i="8"/>
  <c r="J27" i="8" s="1"/>
  <c r="K9" i="8"/>
  <c r="K27" i="8" s="1"/>
  <c r="L9" i="8"/>
  <c r="L27" i="8" s="1"/>
  <c r="M9" i="8"/>
  <c r="M27" i="8" s="1"/>
  <c r="F10" i="8"/>
  <c r="F28" i="8" s="1"/>
  <c r="G10" i="8"/>
  <c r="G28" i="8" s="1"/>
  <c r="H10" i="8"/>
  <c r="H28" i="8" s="1"/>
  <c r="I10" i="8"/>
  <c r="I28" i="8" s="1"/>
  <c r="J10" i="8"/>
  <c r="J28" i="8" s="1"/>
  <c r="K10" i="8"/>
  <c r="K28" i="8" s="1"/>
  <c r="L10" i="8"/>
  <c r="L28" i="8" s="1"/>
  <c r="M10" i="8"/>
  <c r="M28" i="8" s="1"/>
  <c r="F11" i="8"/>
  <c r="F29" i="8" s="1"/>
  <c r="G11" i="8"/>
  <c r="G29" i="8" s="1"/>
  <c r="H11" i="8"/>
  <c r="H29" i="8" s="1"/>
  <c r="I11" i="8"/>
  <c r="I29" i="8" s="1"/>
  <c r="J11" i="8"/>
  <c r="J29" i="8" s="1"/>
  <c r="K11" i="8"/>
  <c r="K29" i="8" s="1"/>
  <c r="L11" i="8"/>
  <c r="L29" i="8" s="1"/>
  <c r="M11" i="8"/>
  <c r="M29" i="8" s="1"/>
  <c r="F12" i="8"/>
  <c r="F30" i="8" s="1"/>
  <c r="G12" i="8"/>
  <c r="G30" i="8" s="1"/>
  <c r="H12" i="8"/>
  <c r="H30" i="8" s="1"/>
  <c r="I12" i="8"/>
  <c r="I30" i="8" s="1"/>
  <c r="J12" i="8"/>
  <c r="J30" i="8" s="1"/>
  <c r="K12" i="8"/>
  <c r="K30" i="8" s="1"/>
  <c r="L12" i="8"/>
  <c r="L30" i="8" s="1"/>
  <c r="M12" i="8"/>
  <c r="M30" i="8" s="1"/>
  <c r="F13" i="8"/>
  <c r="F31" i="8" s="1"/>
  <c r="G13" i="8"/>
  <c r="G31" i="8" s="1"/>
  <c r="H13" i="8"/>
  <c r="H31" i="8" s="1"/>
  <c r="I13" i="8"/>
  <c r="I31" i="8" s="1"/>
  <c r="J13" i="8"/>
  <c r="J31" i="8" s="1"/>
  <c r="K13" i="8"/>
  <c r="K31" i="8" s="1"/>
  <c r="L13" i="8"/>
  <c r="L31" i="8" s="1"/>
  <c r="M13" i="8"/>
  <c r="M31" i="8" s="1"/>
  <c r="F14" i="8"/>
  <c r="F32" i="8" s="1"/>
  <c r="G14" i="8"/>
  <c r="G32" i="8" s="1"/>
  <c r="H14" i="8"/>
  <c r="H32" i="8" s="1"/>
  <c r="I14" i="8"/>
  <c r="I32" i="8" s="1"/>
  <c r="J14" i="8"/>
  <c r="J32" i="8" s="1"/>
  <c r="K14" i="8"/>
  <c r="K32" i="8" s="1"/>
  <c r="L14" i="8"/>
  <c r="L32" i="8" s="1"/>
  <c r="M14" i="8"/>
  <c r="M32" i="8" s="1"/>
  <c r="F15" i="8"/>
  <c r="F33" i="8" s="1"/>
  <c r="G15" i="8"/>
  <c r="G33" i="8" s="1"/>
  <c r="H15" i="8"/>
  <c r="H33" i="8" s="1"/>
  <c r="I15" i="8"/>
  <c r="I33" i="8" s="1"/>
  <c r="J15" i="8"/>
  <c r="J33" i="8" s="1"/>
  <c r="K15" i="8"/>
  <c r="K33" i="8" s="1"/>
  <c r="L15" i="8"/>
  <c r="L33" i="8" s="1"/>
  <c r="M15" i="8"/>
  <c r="M33" i="8" s="1"/>
  <c r="F16" i="8"/>
  <c r="F34" i="8" s="1"/>
  <c r="G16" i="8"/>
  <c r="G34" i="8" s="1"/>
  <c r="H16" i="8"/>
  <c r="H34" i="8" s="1"/>
  <c r="I16" i="8"/>
  <c r="I34" i="8" s="1"/>
  <c r="J16" i="8"/>
  <c r="J34" i="8" s="1"/>
  <c r="K16" i="8"/>
  <c r="K34" i="8" s="1"/>
  <c r="L16" i="8"/>
  <c r="L34" i="8" s="1"/>
  <c r="M16" i="8"/>
  <c r="M34" i="8" s="1"/>
  <c r="D5" i="8"/>
  <c r="D23" i="8" s="1"/>
  <c r="D6" i="8"/>
  <c r="D24" i="8" s="1"/>
  <c r="D7" i="8"/>
  <c r="D25" i="8" s="1"/>
  <c r="D8" i="8"/>
  <c r="D26" i="8" s="1"/>
  <c r="D9" i="8"/>
  <c r="D27" i="8" s="1"/>
  <c r="D10" i="8"/>
  <c r="D28" i="8" s="1"/>
  <c r="D11" i="8"/>
  <c r="D29" i="8" s="1"/>
  <c r="D12" i="8"/>
  <c r="D30" i="8" s="1"/>
  <c r="D13" i="8"/>
  <c r="D31" i="8" s="1"/>
  <c r="D14" i="8"/>
  <c r="D32" i="8" s="1"/>
  <c r="D16" i="8"/>
  <c r="D34" i="8" s="1"/>
  <c r="D4" i="8"/>
  <c r="D22" i="8" s="1"/>
  <c r="I52" i="8" l="1"/>
  <c r="N52" i="8" s="1"/>
  <c r="N34" i="8"/>
  <c r="N30" i="8"/>
  <c r="N26" i="8"/>
  <c r="N33" i="8"/>
  <c r="N32" i="8"/>
  <c r="N31" i="8"/>
  <c r="N29" i="8"/>
  <c r="N28" i="8"/>
  <c r="N27" i="8"/>
  <c r="N25" i="8"/>
  <c r="N23" i="8"/>
  <c r="N16" i="8"/>
  <c r="N14" i="8"/>
  <c r="N12" i="8"/>
  <c r="N10" i="8"/>
  <c r="N8" i="8"/>
  <c r="N6" i="8"/>
  <c r="M17" i="8"/>
  <c r="K17" i="8"/>
  <c r="I17" i="8"/>
  <c r="G17" i="8"/>
  <c r="D17" i="8"/>
  <c r="N15" i="8"/>
  <c r="N13" i="8"/>
  <c r="N11" i="8"/>
  <c r="N9" i="8"/>
  <c r="N7" i="8"/>
  <c r="N5" i="8"/>
  <c r="L17" i="8"/>
  <c r="J17" i="8"/>
  <c r="H17" i="8"/>
  <c r="F17" i="8"/>
  <c r="N4" i="8"/>
  <c r="N24" i="8"/>
  <c r="N22" i="8"/>
  <c r="N17" i="8" l="1"/>
  <c r="G5" i="4" l="1"/>
  <c r="G21" i="4"/>
  <c r="G29" i="4"/>
  <c r="G49" i="4"/>
  <c r="G51" i="4"/>
  <c r="G53" i="4"/>
  <c r="G55" i="4"/>
  <c r="G57" i="4"/>
  <c r="G59" i="4"/>
  <c r="G61" i="4"/>
  <c r="G63" i="4"/>
  <c r="G65" i="4"/>
  <c r="G67" i="4"/>
  <c r="G69" i="4"/>
  <c r="G71" i="4"/>
  <c r="G73" i="4"/>
  <c r="G75" i="4"/>
  <c r="G77" i="4"/>
  <c r="G79" i="4"/>
  <c r="G81" i="4"/>
  <c r="G83" i="4"/>
  <c r="G85" i="4"/>
  <c r="G87" i="4"/>
  <c r="G89" i="4"/>
  <c r="G91" i="4"/>
  <c r="G93" i="4"/>
  <c r="G95" i="4"/>
  <c r="G97" i="4"/>
  <c r="G133" i="4"/>
  <c r="G132" i="4"/>
  <c r="G99" i="4"/>
  <c r="G30" i="4"/>
  <c r="G47" i="4"/>
  <c r="G28" i="4"/>
  <c r="G22" i="4"/>
  <c r="G18" i="4"/>
  <c r="G17" i="4"/>
  <c r="G16" i="4"/>
  <c r="G11" i="4"/>
  <c r="G10" i="4"/>
  <c r="G6" i="4"/>
  <c r="G7" i="4"/>
  <c r="G8" i="4"/>
  <c r="G9" i="4"/>
  <c r="G12" i="4"/>
  <c r="G13" i="4"/>
  <c r="G14" i="4"/>
  <c r="G23" i="4"/>
  <c r="G24" i="4"/>
  <c r="G25" i="4"/>
  <c r="G26" i="4"/>
  <c r="G27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50" i="4"/>
  <c r="G52" i="4"/>
  <c r="G54" i="4"/>
  <c r="G56" i="4"/>
  <c r="G58" i="4"/>
  <c r="G60" i="4"/>
  <c r="G62" i="4"/>
  <c r="G64" i="4"/>
  <c r="G66" i="4"/>
  <c r="G68" i="4"/>
  <c r="G70" i="4"/>
  <c r="G72" i="4"/>
  <c r="G74" i="4"/>
  <c r="G76" i="4"/>
  <c r="G78" i="4"/>
  <c r="G80" i="4"/>
  <c r="G82" i="4"/>
  <c r="G84" i="4"/>
  <c r="G86" i="4"/>
  <c r="G88" i="4"/>
  <c r="G90" i="4"/>
  <c r="G92" i="4"/>
  <c r="G94" i="4"/>
  <c r="G96" i="4"/>
  <c r="G98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5" i="3"/>
  <c r="E9" i="1" l="1"/>
  <c r="E8" i="1"/>
  <c r="E11" i="1"/>
  <c r="E16" i="1"/>
  <c r="E4" i="1"/>
  <c r="E6" i="1"/>
  <c r="E7" i="1"/>
  <c r="E10" i="1"/>
  <c r="E12" i="1"/>
  <c r="E13" i="1"/>
  <c r="E14" i="1"/>
  <c r="E15" i="1"/>
  <c r="G4" i="3"/>
  <c r="F12" i="7" l="1"/>
  <c r="G12" i="7"/>
  <c r="H12" i="7"/>
  <c r="I12" i="7"/>
  <c r="J12" i="7"/>
  <c r="K12" i="7"/>
  <c r="L12" i="7"/>
  <c r="M12" i="7"/>
  <c r="N12" i="7"/>
  <c r="P20" i="3" l="1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80" i="3"/>
  <c r="P81" i="3"/>
  <c r="P82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O16" i="7" l="1"/>
  <c r="O15" i="7"/>
  <c r="O14" i="7"/>
  <c r="O13" i="7"/>
  <c r="O12" i="7"/>
  <c r="E12" i="7"/>
  <c r="O11" i="7"/>
  <c r="O10" i="7"/>
  <c r="O9" i="7"/>
  <c r="O8" i="7"/>
  <c r="O7" i="7"/>
  <c r="O6" i="7"/>
  <c r="O5" i="7"/>
  <c r="O4" i="7"/>
  <c r="M9" i="6"/>
  <c r="L9" i="6"/>
  <c r="K9" i="6"/>
  <c r="J9" i="6"/>
  <c r="N9" i="6" s="1"/>
  <c r="I9" i="6"/>
  <c r="H9" i="6"/>
  <c r="G9" i="6"/>
  <c r="F9" i="6"/>
  <c r="D9" i="6"/>
  <c r="E9" i="6" s="1"/>
  <c r="C9" i="6"/>
  <c r="N8" i="6"/>
  <c r="E8" i="6"/>
  <c r="N7" i="6"/>
  <c r="E7" i="6"/>
  <c r="N6" i="6"/>
  <c r="E6" i="6"/>
  <c r="N5" i="6"/>
  <c r="E5" i="6"/>
  <c r="N4" i="6"/>
  <c r="E4" i="6"/>
  <c r="M17" i="5"/>
  <c r="L17" i="5"/>
  <c r="K17" i="5"/>
  <c r="J17" i="5"/>
  <c r="I17" i="5"/>
  <c r="N17" i="5" s="1"/>
  <c r="H17" i="5"/>
  <c r="G17" i="5"/>
  <c r="F17" i="5"/>
  <c r="D17" i="5"/>
  <c r="C17" i="5"/>
  <c r="N16" i="5"/>
  <c r="E16" i="5"/>
  <c r="E16" i="8" s="1"/>
  <c r="N15" i="5"/>
  <c r="E15" i="5"/>
  <c r="E15" i="8" s="1"/>
  <c r="N14" i="5"/>
  <c r="E14" i="5"/>
  <c r="E14" i="8" s="1"/>
  <c r="N13" i="5"/>
  <c r="E13" i="5"/>
  <c r="E13" i="8" s="1"/>
  <c r="N12" i="5"/>
  <c r="E12" i="5"/>
  <c r="E12" i="8" s="1"/>
  <c r="N11" i="5"/>
  <c r="E11" i="5"/>
  <c r="E11" i="8" s="1"/>
  <c r="N10" i="5"/>
  <c r="E10" i="5"/>
  <c r="E10" i="8" s="1"/>
  <c r="N9" i="5"/>
  <c r="E9" i="5"/>
  <c r="E9" i="8" s="1"/>
  <c r="N8" i="5"/>
  <c r="E8" i="5"/>
  <c r="E8" i="8" s="1"/>
  <c r="N7" i="5"/>
  <c r="E7" i="5"/>
  <c r="E7" i="8" s="1"/>
  <c r="N6" i="5"/>
  <c r="E6" i="5"/>
  <c r="E6" i="8" s="1"/>
  <c r="N5" i="5"/>
  <c r="E5" i="5"/>
  <c r="E5" i="8" s="1"/>
  <c r="N4" i="5"/>
  <c r="E4" i="5"/>
  <c r="E4" i="8" s="1"/>
  <c r="P4" i="3"/>
  <c r="C17" i="1"/>
  <c r="N9" i="1"/>
  <c r="N8" i="1"/>
  <c r="M17" i="1"/>
  <c r="K17" i="1"/>
  <c r="N4" i="1"/>
  <c r="G17" i="1"/>
  <c r="E17" i="5" l="1"/>
  <c r="E17" i="8" s="1"/>
  <c r="D17" i="1"/>
  <c r="N11" i="1"/>
  <c r="N5" i="1"/>
  <c r="N6" i="1"/>
  <c r="N7" i="1"/>
  <c r="N10" i="1"/>
  <c r="N12" i="1"/>
  <c r="N13" i="1"/>
  <c r="N14" i="1"/>
  <c r="N15" i="1"/>
  <c r="N16" i="1"/>
  <c r="I17" i="1"/>
  <c r="F17" i="1"/>
  <c r="H17" i="1"/>
  <c r="J17" i="1"/>
  <c r="L17" i="1"/>
  <c r="E5" i="1"/>
  <c r="E17" i="1" l="1"/>
  <c r="N17" i="1"/>
</calcChain>
</file>

<file path=xl/sharedStrings.xml><?xml version="1.0" encoding="utf-8"?>
<sst xmlns="http://schemas.openxmlformats.org/spreadsheetml/2006/main" count="1136" uniqueCount="320">
  <si>
    <t>State/Region</t>
  </si>
  <si>
    <t>Pcode</t>
  </si>
  <si>
    <t>Total No. of Population (Census 2014)</t>
  </si>
  <si>
    <t>Affected Population</t>
  </si>
  <si>
    <t>Affected Household</t>
  </si>
  <si>
    <t>Death</t>
  </si>
  <si>
    <t>Provided/Delivered Relief Items (Kyats)</t>
  </si>
  <si>
    <t>Number</t>
  </si>
  <si>
    <t>% of Total</t>
  </si>
  <si>
    <t>Collapsed/ Destroyed</t>
  </si>
  <si>
    <t>Displaced</t>
  </si>
  <si>
    <t>Rice</t>
  </si>
  <si>
    <t>Food</t>
  </si>
  <si>
    <t>Shelter</t>
  </si>
  <si>
    <t>NFI</t>
  </si>
  <si>
    <t>Support for Death</t>
  </si>
  <si>
    <t>Total</t>
  </si>
  <si>
    <t>Rakhine</t>
  </si>
  <si>
    <t>MMR012</t>
  </si>
  <si>
    <t>Sagaing</t>
  </si>
  <si>
    <t>MMR005</t>
  </si>
  <si>
    <t>Magway</t>
  </si>
  <si>
    <t>MMR009</t>
  </si>
  <si>
    <t>Chin</t>
  </si>
  <si>
    <t>MMR004</t>
  </si>
  <si>
    <t>Ayeyarwady</t>
  </si>
  <si>
    <t>MMR017</t>
  </si>
  <si>
    <t>Bago</t>
  </si>
  <si>
    <t>MMR111</t>
  </si>
  <si>
    <t>Mandalay</t>
  </si>
  <si>
    <t>MMR010</t>
  </si>
  <si>
    <t>Kayin</t>
  </si>
  <si>
    <t>MMR003</t>
  </si>
  <si>
    <t>Kachin</t>
  </si>
  <si>
    <t>MMR001</t>
  </si>
  <si>
    <t>Shan</t>
  </si>
  <si>
    <t>MMR222</t>
  </si>
  <si>
    <t>Mon</t>
  </si>
  <si>
    <t>MMR011</t>
  </si>
  <si>
    <t>Yangon</t>
  </si>
  <si>
    <t>MMR013</t>
  </si>
  <si>
    <t>Tanintharyi</t>
  </si>
  <si>
    <t>MMR006</t>
  </si>
  <si>
    <t>Source - Relief and Resettlement Department, Ministry of Social Welfare</t>
  </si>
  <si>
    <t>Township</t>
  </si>
  <si>
    <t>Tsp_Pcode</t>
  </si>
  <si>
    <t>Date of Flood Started</t>
  </si>
  <si>
    <t>Provided/ Delivered Relief Items (Kyats)</t>
  </si>
  <si>
    <t>Remark</t>
  </si>
  <si>
    <t>Minbya</t>
  </si>
  <si>
    <t>Buthidaung</t>
  </si>
  <si>
    <t>Ann</t>
  </si>
  <si>
    <t>Mrauk-U</t>
  </si>
  <si>
    <t>Sittwe</t>
  </si>
  <si>
    <t>Pauktaw</t>
  </si>
  <si>
    <t>Kyauktaw</t>
  </si>
  <si>
    <t>Maungdaw</t>
  </si>
  <si>
    <t>Ponnagyun</t>
  </si>
  <si>
    <t>Rathedaung</t>
  </si>
  <si>
    <t>Myebon</t>
  </si>
  <si>
    <t>Kyaukpyu</t>
  </si>
  <si>
    <t>Thandwe</t>
  </si>
  <si>
    <t>Toungup</t>
  </si>
  <si>
    <t>Gwa</t>
  </si>
  <si>
    <t>Munaung</t>
  </si>
  <si>
    <t>Dawei</t>
  </si>
  <si>
    <t>Hlaingbwe</t>
  </si>
  <si>
    <t>Hpapun</t>
  </si>
  <si>
    <t>Hpa-An</t>
  </si>
  <si>
    <t>Myaungmya</t>
  </si>
  <si>
    <t>Kangyidaunt</t>
  </si>
  <si>
    <t>Thabaung</t>
  </si>
  <si>
    <t>Ngapudaw</t>
  </si>
  <si>
    <t>Kyonpyaw</t>
  </si>
  <si>
    <t>Yegyi</t>
  </si>
  <si>
    <t>Ngathaingchaung &amp; Yegyi</t>
  </si>
  <si>
    <t>Kyaunggon</t>
  </si>
  <si>
    <t>Hinthada</t>
  </si>
  <si>
    <t>Zalun</t>
  </si>
  <si>
    <t>Lemyethna</t>
  </si>
  <si>
    <t>Myanaung</t>
  </si>
  <si>
    <t>Kyangin</t>
  </si>
  <si>
    <t>Ingapu</t>
  </si>
  <si>
    <t>Maubin</t>
  </si>
  <si>
    <t>Pantanaw</t>
  </si>
  <si>
    <t>Nyaungdon</t>
  </si>
  <si>
    <t>Danubyu</t>
  </si>
  <si>
    <t>Pathein</t>
  </si>
  <si>
    <t>Kyaukkyi</t>
  </si>
  <si>
    <t>Gyobingauk</t>
  </si>
  <si>
    <t>Shwedaung</t>
  </si>
  <si>
    <t>Padaung</t>
  </si>
  <si>
    <t>Pyay</t>
  </si>
  <si>
    <t>Monyo</t>
  </si>
  <si>
    <t>Kawa</t>
  </si>
  <si>
    <t>Shwegyin</t>
  </si>
  <si>
    <t>Nyaunglebin</t>
  </si>
  <si>
    <t>Nattalin</t>
  </si>
  <si>
    <t>Minhla</t>
  </si>
  <si>
    <t>Okpho</t>
  </si>
  <si>
    <t>Thayarwady</t>
  </si>
  <si>
    <t>Letpadan</t>
  </si>
  <si>
    <t>Thegon</t>
  </si>
  <si>
    <t>MMR008005</t>
  </si>
  <si>
    <t>Zigon</t>
  </si>
  <si>
    <t>MMR008011</t>
  </si>
  <si>
    <t>Mingin</t>
  </si>
  <si>
    <t>Kanbalu</t>
  </si>
  <si>
    <t>Kyunhla</t>
  </si>
  <si>
    <t>Kani</t>
  </si>
  <si>
    <t>Kawlin</t>
  </si>
  <si>
    <t>Budalin</t>
  </si>
  <si>
    <t>Indaw</t>
  </si>
  <si>
    <t>Ye-U</t>
  </si>
  <si>
    <t>Monywa</t>
  </si>
  <si>
    <t>Khin-U</t>
  </si>
  <si>
    <t>Ayadaw</t>
  </si>
  <si>
    <t>Wetlet</t>
  </si>
  <si>
    <t>Kalewa</t>
  </si>
  <si>
    <t>Kale</t>
  </si>
  <si>
    <t>Mawlaik</t>
  </si>
  <si>
    <t>Salingyi</t>
  </si>
  <si>
    <t>Myaung</t>
  </si>
  <si>
    <t>Yinmarbin</t>
  </si>
  <si>
    <t>Tamu</t>
  </si>
  <si>
    <t>Chaung-U</t>
  </si>
  <si>
    <t>Mogaung</t>
  </si>
  <si>
    <t>Hpakant</t>
  </si>
  <si>
    <t>Mohnyin</t>
  </si>
  <si>
    <t>Hsipaw</t>
  </si>
  <si>
    <t>Mongmit</t>
  </si>
  <si>
    <t>Kalaw</t>
  </si>
  <si>
    <t>Tangyan</t>
  </si>
  <si>
    <t>Tachileik</t>
  </si>
  <si>
    <t>Kenglat Sub Tsp</t>
  </si>
  <si>
    <t>Mongyawng</t>
  </si>
  <si>
    <t>Mongton</t>
  </si>
  <si>
    <t>Mogoke</t>
  </si>
  <si>
    <t>Thabeikkyin</t>
  </si>
  <si>
    <t>Singu</t>
  </si>
  <si>
    <t>Nyaung-U</t>
  </si>
  <si>
    <t>Myingyan</t>
  </si>
  <si>
    <t>Taungtha</t>
  </si>
  <si>
    <t>Mindat</t>
  </si>
  <si>
    <t>Samee &amp; Mindat</t>
  </si>
  <si>
    <t>Hakha</t>
  </si>
  <si>
    <t>Paletwa</t>
  </si>
  <si>
    <t>Tedim</t>
  </si>
  <si>
    <t>Falam</t>
  </si>
  <si>
    <t>Tonzang</t>
  </si>
  <si>
    <t>Kanpetlet</t>
  </si>
  <si>
    <t>Matupi</t>
  </si>
  <si>
    <t>Kyaikto</t>
  </si>
  <si>
    <t>Bilin</t>
  </si>
  <si>
    <t>Thaton</t>
  </si>
  <si>
    <t>Pwintbyu</t>
  </si>
  <si>
    <t>Saw</t>
  </si>
  <si>
    <t>Gangaw</t>
  </si>
  <si>
    <t>Sidoktaya</t>
  </si>
  <si>
    <t>Yesagyo</t>
  </si>
  <si>
    <t>Yenangyaung</t>
  </si>
  <si>
    <t>Chauk</t>
  </si>
  <si>
    <t>Minbu</t>
  </si>
  <si>
    <t>Salin</t>
  </si>
  <si>
    <t>Ngape</t>
  </si>
  <si>
    <t>Thayet</t>
  </si>
  <si>
    <t>Sinbaungwe</t>
  </si>
  <si>
    <t>Kamma</t>
  </si>
  <si>
    <t>Aunglan</t>
  </si>
  <si>
    <t>Pakokku</t>
  </si>
  <si>
    <t>Seikphyu</t>
  </si>
  <si>
    <t>Shwepyithar</t>
  </si>
  <si>
    <t>Hmawbi</t>
  </si>
  <si>
    <t>Hlegu</t>
  </si>
  <si>
    <t>Dagon Myothit (East)</t>
  </si>
  <si>
    <t>Taikkyi</t>
  </si>
  <si>
    <t>Htantabin</t>
  </si>
  <si>
    <t>Myinmu</t>
  </si>
  <si>
    <t>MMR005002</t>
  </si>
  <si>
    <t>MMR005001</t>
  </si>
  <si>
    <t>Wuntho</t>
  </si>
  <si>
    <t>MMR005025</t>
  </si>
  <si>
    <t>Relief Items (Kyats)</t>
  </si>
  <si>
    <t>Rakhine June Total</t>
  </si>
  <si>
    <t>Ministry of Social Welfare, Relief and Resettlement' s Response on Flood happened in July/August 2015 by State/Region (Source - Department of Relief and Resettlement (RRD))</t>
  </si>
  <si>
    <t>Ministry of Social Welfare, Relief and Resettlement' s Response on Flood happened in June 2015 by Township 
(Source - Department of Relief and Resettlement (RRD))</t>
  </si>
  <si>
    <t>Ministry of Social Welfare, Relief and Resettlement' s Response on Flood happened in July/August 2015 by Township 
(Source - Department of Relief and Resettlement (RRD))</t>
  </si>
  <si>
    <t>Ministry of Social Welfare, Relief and Resettlement' s Response on Flood happened in June by State/Region 
(Source - Department of Relief and Resettlement (RRD))</t>
  </si>
  <si>
    <t>MMR012005</t>
  </si>
  <si>
    <t>MMR012010</t>
  </si>
  <si>
    <t>MMR012014</t>
  </si>
  <si>
    <t>MMR012003</t>
  </si>
  <si>
    <t>MMR012001</t>
  </si>
  <si>
    <t>MMR012007</t>
  </si>
  <si>
    <t>MMR012004</t>
  </si>
  <si>
    <t>MMR012009</t>
  </si>
  <si>
    <t>MMR012002</t>
  </si>
  <si>
    <t>MMR012008</t>
  </si>
  <si>
    <t>MMR012006</t>
  </si>
  <si>
    <t>MMR012011</t>
  </si>
  <si>
    <t>MMR012015</t>
  </si>
  <si>
    <t>MMR012016</t>
  </si>
  <si>
    <t>MMR012017</t>
  </si>
  <si>
    <t>MMR012012</t>
  </si>
  <si>
    <t>MMR006001</t>
  </si>
  <si>
    <t>MMR003002</t>
  </si>
  <si>
    <t>MMR003003</t>
  </si>
  <si>
    <t>MMR003001</t>
  </si>
  <si>
    <t>MMR017014</t>
  </si>
  <si>
    <t>MMR017002</t>
  </si>
  <si>
    <t>MMR017003</t>
  </si>
  <si>
    <t>MMR017004</t>
  </si>
  <si>
    <t>MMR017005</t>
  </si>
  <si>
    <t>MMR017006</t>
  </si>
  <si>
    <t>MMR017007</t>
  </si>
  <si>
    <t>MMR017008</t>
  </si>
  <si>
    <t>MMR017009</t>
  </si>
  <si>
    <t>MMR017010</t>
  </si>
  <si>
    <t>MMR017011</t>
  </si>
  <si>
    <t>MMR017012</t>
  </si>
  <si>
    <t>MMR017013</t>
  </si>
  <si>
    <t>MMR017019</t>
  </si>
  <si>
    <t>MMR017020</t>
  </si>
  <si>
    <t>MMR017021</t>
  </si>
  <si>
    <t>MMR017022</t>
  </si>
  <si>
    <t>MMR017001</t>
  </si>
  <si>
    <t>MMR007001</t>
  </si>
  <si>
    <t>MMR007011</t>
  </si>
  <si>
    <t>MMR008014</t>
  </si>
  <si>
    <t>MMR008006</t>
  </si>
  <si>
    <t>MMR008003</t>
  </si>
  <si>
    <t>MMR008001</t>
  </si>
  <si>
    <t>MMR008013</t>
  </si>
  <si>
    <t>MMR007003</t>
  </si>
  <si>
    <t>MMR007008</t>
  </si>
  <si>
    <t>MMR007005</t>
  </si>
  <si>
    <t>MMR008012</t>
  </si>
  <si>
    <t>MMR008009</t>
  </si>
  <si>
    <t>MMR008010</t>
  </si>
  <si>
    <t>MMR008007</t>
  </si>
  <si>
    <t>MMR008008</t>
  </si>
  <si>
    <t>MMR005029</t>
  </si>
  <si>
    <t>MMR005007</t>
  </si>
  <si>
    <t>MMR005008</t>
  </si>
  <si>
    <t>MMR005017</t>
  </si>
  <si>
    <t>MMR005024</t>
  </si>
  <si>
    <t>MMR005013</t>
  </si>
  <si>
    <t>MMR005021</t>
  </si>
  <si>
    <t>MMR005009</t>
  </si>
  <si>
    <t>MMR005012</t>
  </si>
  <si>
    <t>MMR005005</t>
  </si>
  <si>
    <t>MMR005014</t>
  </si>
  <si>
    <t>MMR005006</t>
  </si>
  <si>
    <t>MMR005028</t>
  </si>
  <si>
    <t>MMR005027</t>
  </si>
  <si>
    <t>MMR005031</t>
  </si>
  <si>
    <t>MMR005018</t>
  </si>
  <si>
    <t>MMR005003</t>
  </si>
  <si>
    <t>MMR005016</t>
  </si>
  <si>
    <t>MMR005030</t>
  </si>
  <si>
    <t>MMR005015</t>
  </si>
  <si>
    <t>MMR001008</t>
  </si>
  <si>
    <t>MMR001009</t>
  </si>
  <si>
    <t>MMR001007</t>
  </si>
  <si>
    <t>MMR015014</t>
  </si>
  <si>
    <t>MMR015017</t>
  </si>
  <si>
    <t>MMR014005</t>
  </si>
  <si>
    <t>MMR015004</t>
  </si>
  <si>
    <t>MMR016009</t>
  </si>
  <si>
    <t>MMR016011</t>
  </si>
  <si>
    <t>MMR016008</t>
  </si>
  <si>
    <t>MMR010011</t>
  </si>
  <si>
    <t>MMR010012</t>
  </si>
  <si>
    <t>MMR010010</t>
  </si>
  <si>
    <t>MMR010022</t>
  </si>
  <si>
    <t>MMR010017</t>
  </si>
  <si>
    <t>MMR010018</t>
  </si>
  <si>
    <t>MMR004006</t>
  </si>
  <si>
    <t>MMR004002</t>
  </si>
  <si>
    <t>MMR004009</t>
  </si>
  <si>
    <t>MMR004004</t>
  </si>
  <si>
    <t>MMR004001</t>
  </si>
  <si>
    <t>MMR004005</t>
  </si>
  <si>
    <t>MMR004008</t>
  </si>
  <si>
    <t>MMR004007</t>
  </si>
  <si>
    <t>MMR011009</t>
  </si>
  <si>
    <t>MMR011010</t>
  </si>
  <si>
    <t>MMR011007</t>
  </si>
  <si>
    <t>MMR009008</t>
  </si>
  <si>
    <t>MMR009001</t>
  </si>
  <si>
    <t>MMR009025</t>
  </si>
  <si>
    <t>MMR009023</t>
  </si>
  <si>
    <t>MMR009011</t>
  </si>
  <si>
    <t>MMR009019</t>
  </si>
  <si>
    <t>MMR009002</t>
  </si>
  <si>
    <t>MMR009003</t>
  </si>
  <si>
    <t>MMR009007</t>
  </si>
  <si>
    <t>MMR009010</t>
  </si>
  <si>
    <t>MMR009009</t>
  </si>
  <si>
    <t>MMR009012</t>
  </si>
  <si>
    <t>MMR009017</t>
  </si>
  <si>
    <t>MMR009015</t>
  </si>
  <si>
    <t>MMR009016</t>
  </si>
  <si>
    <t>MMR009018</t>
  </si>
  <si>
    <t>MMR009022</t>
  </si>
  <si>
    <t>MMR013007</t>
  </si>
  <si>
    <t>MMR013003</t>
  </si>
  <si>
    <t>MMR013004</t>
  </si>
  <si>
    <t>MMR013020</t>
  </si>
  <si>
    <t>MMR013005</t>
  </si>
  <si>
    <t>MMR007014</t>
  </si>
  <si>
    <t>NgatheiChaung</t>
  </si>
  <si>
    <t>Samee</t>
  </si>
  <si>
    <t>Okkan</t>
  </si>
  <si>
    <t>MMR009013</t>
  </si>
  <si>
    <t>Ministry of Social Welfare, Relief and Resettlement' s Response on Flood happened in June/July/August 2015 
by State/Region as of 14 August 2015 (Source - Department of Relief and Resettlement (RRD))</t>
  </si>
  <si>
    <t>Ministry of Social Welfare, Relief and Resettlement' s Response on Flood happened in June/July/August 2015 by Township 
as of 14 August 2015 (Source - Department of Relief and Resettlement (RRD))</t>
  </si>
  <si>
    <t>Taikkyi &amp; Okkan</t>
  </si>
  <si>
    <t>SR Entry Data</t>
  </si>
  <si>
    <t>Summary data from Tsp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</si>
</sst>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/>
    <xf numFmtId="4" fontId="0" fillId="0" borderId="2" xfId="0" applyNumberFormat="1" applyBorder="1"/>
    <xf numFmtId="3" fontId="0" fillId="0" borderId="0" xfId="0" applyNumberFormat="1"/>
    <xf numFmtId="0" fontId="0" fillId="0" borderId="2" xfId="0" applyFill="1" applyBorder="1"/>
    <xf numFmtId="0" fontId="2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4" fontId="0" fillId="0" borderId="2" xfId="0" applyNumberFormat="1" applyFill="1" applyBorder="1"/>
    <xf numFmtId="3" fontId="0" fillId="0" borderId="2" xfId="0" applyNumberFormat="1" applyFill="1" applyBorder="1"/>
    <xf numFmtId="4" fontId="0" fillId="0" borderId="2" xfId="0" applyNumberFormat="1" applyFill="1" applyBorder="1"/>
    <xf numFmtId="0" fontId="0" fillId="0" borderId="0" xfId="0" applyFill="1"/>
    <xf numFmtId="164" fontId="0" fillId="0" borderId="2" xfId="0" applyNumberFormat="1" applyBorder="1"/>
    <xf numFmtId="0" fontId="0" fillId="4" borderId="2" xfId="0" applyFont="1" applyFill="1" applyBorder="1" applyAlignment="1">
      <alignment horizontal="left" vertical="center" wrapText="1"/>
    </xf>
    <xf numFmtId="3" fontId="0" fillId="4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164" fontId="0" fillId="3" borderId="2" xfId="0" applyNumberFormat="1" applyFill="1" applyBorder="1"/>
    <xf numFmtId="3" fontId="0" fillId="3" borderId="2" xfId="0" applyNumberFormat="1" applyFill="1" applyBorder="1"/>
    <xf numFmtId="0" fontId="0" fillId="0" borderId="2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tabSelected="1" workbookViewId="0">
      <pane ySplit="3" topLeftCell="A4" activePane="bottomLeft" state="frozen"/>
      <selection activeCell="B17" sqref="B17"/>
      <selection pane="bottomLeft" activeCell="A2" sqref="A2:A3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8" customWidth="1"/>
    <col min="6" max="6" width="10.28515625" customWidth="1"/>
    <col min="7" max="7" width="9.140625" customWidth="1"/>
    <col min="8" max="8" width="6.57031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6" ht="47.1" customHeight="1" x14ac:dyDescent="0.25">
      <c r="A1" s="27" t="s">
        <v>315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30.75" customHeight="1" x14ac:dyDescent="0.25">
      <c r="A2" s="28" t="s">
        <v>0</v>
      </c>
      <c r="B2" s="29" t="s">
        <v>1</v>
      </c>
      <c r="C2" s="31" t="s">
        <v>2</v>
      </c>
      <c r="D2" s="33" t="s">
        <v>3</v>
      </c>
      <c r="E2" s="33"/>
      <c r="F2" s="28" t="s">
        <v>4</v>
      </c>
      <c r="G2" s="28"/>
      <c r="H2" s="28" t="s">
        <v>5</v>
      </c>
      <c r="I2" s="28" t="s">
        <v>6</v>
      </c>
      <c r="J2" s="28"/>
      <c r="K2" s="28"/>
      <c r="L2" s="28"/>
      <c r="M2" s="28"/>
      <c r="N2" s="28"/>
    </row>
    <row r="3" spans="1:16" ht="31.5" customHeight="1" x14ac:dyDescent="0.25">
      <c r="A3" s="28"/>
      <c r="B3" s="30"/>
      <c r="C3" s="32"/>
      <c r="D3" s="1" t="s">
        <v>7</v>
      </c>
      <c r="E3" s="1" t="s">
        <v>8</v>
      </c>
      <c r="F3" s="1" t="s">
        <v>9</v>
      </c>
      <c r="G3" s="2" t="s">
        <v>10</v>
      </c>
      <c r="H3" s="28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6" ht="17.25" customHeight="1" x14ac:dyDescent="0.25">
      <c r="A4" s="3" t="s">
        <v>17</v>
      </c>
      <c r="B4" s="3" t="s">
        <v>18</v>
      </c>
      <c r="C4" s="4">
        <v>3188963</v>
      </c>
      <c r="D4" s="4">
        <v>111568</v>
      </c>
      <c r="E4" s="5">
        <f t="shared" ref="E4:E17" si="0">D4/C4*100</f>
        <v>3.4985667754690164</v>
      </c>
      <c r="F4" s="4">
        <v>10872</v>
      </c>
      <c r="G4" s="4">
        <v>18595</v>
      </c>
      <c r="H4" s="4">
        <v>62</v>
      </c>
      <c r="I4" s="4">
        <v>2835000</v>
      </c>
      <c r="J4" s="4">
        <v>2835840</v>
      </c>
      <c r="K4" s="4">
        <v>40300000</v>
      </c>
      <c r="L4" s="4">
        <v>84073308</v>
      </c>
      <c r="M4" s="4">
        <v>6100000</v>
      </c>
      <c r="N4" s="4">
        <f t="shared" ref="N4" si="1">SUM(I4:M4)</f>
        <v>136144148</v>
      </c>
    </row>
    <row r="5" spans="1:16" ht="17.25" customHeight="1" x14ac:dyDescent="0.25">
      <c r="A5" s="3" t="s">
        <v>19</v>
      </c>
      <c r="B5" s="3" t="s">
        <v>20</v>
      </c>
      <c r="C5" s="4">
        <v>5320299</v>
      </c>
      <c r="D5" s="4">
        <v>336904</v>
      </c>
      <c r="E5" s="5">
        <f t="shared" si="0"/>
        <v>6.3324260534981205</v>
      </c>
      <c r="F5" s="4">
        <v>900</v>
      </c>
      <c r="G5" s="4">
        <v>65649</v>
      </c>
      <c r="H5" s="4">
        <v>14</v>
      </c>
      <c r="I5" s="4">
        <v>39873150</v>
      </c>
      <c r="J5" s="4"/>
      <c r="K5" s="4">
        <v>1750000</v>
      </c>
      <c r="L5" s="4">
        <v>38275500</v>
      </c>
      <c r="M5" s="4">
        <v>1000000</v>
      </c>
      <c r="N5" s="4">
        <f>SUM(I5:M5)</f>
        <v>80898650</v>
      </c>
    </row>
    <row r="6" spans="1:16" ht="17.25" customHeight="1" x14ac:dyDescent="0.25">
      <c r="A6" s="3" t="s">
        <v>21</v>
      </c>
      <c r="B6" s="3" t="s">
        <v>22</v>
      </c>
      <c r="C6" s="4">
        <v>3912711</v>
      </c>
      <c r="D6" s="4">
        <v>308046</v>
      </c>
      <c r="E6" s="5">
        <f t="shared" si="0"/>
        <v>7.8729556054612777</v>
      </c>
      <c r="F6" s="4">
        <v>464</v>
      </c>
      <c r="G6" s="4">
        <v>63221</v>
      </c>
      <c r="H6" s="4">
        <v>2</v>
      </c>
      <c r="I6" s="4">
        <v>5760000</v>
      </c>
      <c r="J6" s="4"/>
      <c r="K6" s="4">
        <v>100000000</v>
      </c>
      <c r="L6" s="4">
        <v>57352650</v>
      </c>
      <c r="M6" s="4"/>
      <c r="N6" s="4">
        <f t="shared" ref="N6:N17" si="2">SUM(I6:M6)</f>
        <v>163112650</v>
      </c>
    </row>
    <row r="7" spans="1:16" ht="17.25" customHeight="1" x14ac:dyDescent="0.25">
      <c r="A7" s="3" t="s">
        <v>23</v>
      </c>
      <c r="B7" s="3" t="s">
        <v>24</v>
      </c>
      <c r="C7" s="4">
        <v>478690</v>
      </c>
      <c r="D7" s="4">
        <v>13472</v>
      </c>
      <c r="E7" s="5">
        <f t="shared" si="0"/>
        <v>2.8143474900248595</v>
      </c>
      <c r="F7" s="4">
        <v>2297</v>
      </c>
      <c r="G7" s="4">
        <v>2699</v>
      </c>
      <c r="H7" s="4">
        <v>4</v>
      </c>
      <c r="I7" s="4"/>
      <c r="J7" s="4"/>
      <c r="K7" s="4"/>
      <c r="L7" s="4">
        <v>485468</v>
      </c>
      <c r="M7" s="4">
        <v>100000</v>
      </c>
      <c r="N7" s="4">
        <f t="shared" si="2"/>
        <v>585468</v>
      </c>
    </row>
    <row r="8" spans="1:16" ht="17.25" customHeight="1" x14ac:dyDescent="0.25">
      <c r="A8" s="3" t="s">
        <v>25</v>
      </c>
      <c r="B8" s="3" t="s">
        <v>26</v>
      </c>
      <c r="C8" s="4">
        <v>6175123</v>
      </c>
      <c r="D8" s="4">
        <v>452976</v>
      </c>
      <c r="E8" s="5">
        <f t="shared" si="0"/>
        <v>7.3354976087115995</v>
      </c>
      <c r="F8" s="4">
        <v>345</v>
      </c>
      <c r="G8" s="4">
        <v>112045</v>
      </c>
      <c r="H8" s="4">
        <v>1</v>
      </c>
      <c r="I8" s="4">
        <v>16197950</v>
      </c>
      <c r="J8" s="4"/>
      <c r="K8" s="4">
        <v>400000</v>
      </c>
      <c r="L8" s="4">
        <v>42501054</v>
      </c>
      <c r="M8" s="4">
        <v>100000</v>
      </c>
      <c r="N8" s="4">
        <f>SUM(I8:M8)</f>
        <v>59199004</v>
      </c>
    </row>
    <row r="9" spans="1:16" ht="17.25" customHeight="1" x14ac:dyDescent="0.25">
      <c r="A9" s="3" t="s">
        <v>27</v>
      </c>
      <c r="B9" s="3" t="s">
        <v>28</v>
      </c>
      <c r="C9" s="4">
        <v>4863455</v>
      </c>
      <c r="D9" s="4">
        <v>161584</v>
      </c>
      <c r="E9" s="5">
        <f t="shared" si="0"/>
        <v>3.3224117422696415</v>
      </c>
      <c r="F9" s="4">
        <v>137</v>
      </c>
      <c r="G9" s="4">
        <v>41225</v>
      </c>
      <c r="H9" s="4">
        <v>2</v>
      </c>
      <c r="I9" s="4"/>
      <c r="J9" s="4"/>
      <c r="K9" s="4"/>
      <c r="L9" s="4">
        <v>29110872</v>
      </c>
      <c r="M9" s="4"/>
      <c r="N9" s="4">
        <f>SUM(I9:M9)</f>
        <v>29110872</v>
      </c>
    </row>
    <row r="10" spans="1:16" ht="17.25" customHeight="1" x14ac:dyDescent="0.25">
      <c r="A10" s="3" t="s">
        <v>29</v>
      </c>
      <c r="B10" s="3" t="s">
        <v>30</v>
      </c>
      <c r="C10" s="4">
        <v>6145588</v>
      </c>
      <c r="D10" s="4">
        <v>15248</v>
      </c>
      <c r="E10" s="5">
        <f t="shared" si="0"/>
        <v>0.24811295518020407</v>
      </c>
      <c r="F10" s="4">
        <v>99</v>
      </c>
      <c r="G10" s="4">
        <v>3485</v>
      </c>
      <c r="H10" s="4">
        <v>11</v>
      </c>
      <c r="I10" s="4">
        <v>9436700</v>
      </c>
      <c r="J10" s="4"/>
      <c r="K10" s="4">
        <v>4900000</v>
      </c>
      <c r="L10" s="4">
        <v>28192404</v>
      </c>
      <c r="M10" s="4">
        <v>1100000</v>
      </c>
      <c r="N10" s="4">
        <f t="shared" si="2"/>
        <v>43629104</v>
      </c>
    </row>
    <row r="11" spans="1:16" ht="17.25" customHeight="1" x14ac:dyDescent="0.25">
      <c r="A11" s="3" t="s">
        <v>31</v>
      </c>
      <c r="B11" s="3" t="s">
        <v>32</v>
      </c>
      <c r="C11" s="4">
        <v>1572657</v>
      </c>
      <c r="D11" s="4">
        <v>7714</v>
      </c>
      <c r="E11" s="5">
        <f t="shared" si="0"/>
        <v>0.49050746602723927</v>
      </c>
      <c r="F11" s="4"/>
      <c r="G11" s="4">
        <v>1471</v>
      </c>
      <c r="H11" s="4"/>
      <c r="I11" s="4">
        <v>6524400</v>
      </c>
      <c r="J11" s="4">
        <v>8250390</v>
      </c>
      <c r="K11" s="4"/>
      <c r="L11" s="4"/>
      <c r="M11" s="4"/>
      <c r="N11" s="4">
        <f>SUM(I11:M11)</f>
        <v>14774790</v>
      </c>
    </row>
    <row r="12" spans="1:16" ht="17.25" customHeight="1" x14ac:dyDescent="0.25">
      <c r="A12" s="3" t="s">
        <v>33</v>
      </c>
      <c r="B12" s="3" t="s">
        <v>34</v>
      </c>
      <c r="C12" s="4">
        <v>1689654</v>
      </c>
      <c r="D12" s="4">
        <v>6219</v>
      </c>
      <c r="E12" s="5">
        <f t="shared" si="0"/>
        <v>0.36806352069713683</v>
      </c>
      <c r="F12" s="4">
        <v>50</v>
      </c>
      <c r="G12" s="4">
        <v>1145</v>
      </c>
      <c r="H12" s="4">
        <v>1</v>
      </c>
      <c r="I12" s="4">
        <v>12950300</v>
      </c>
      <c r="J12" s="4"/>
      <c r="K12" s="4">
        <v>2500000</v>
      </c>
      <c r="L12" s="4">
        <v>2910540</v>
      </c>
      <c r="M12" s="4">
        <v>100000</v>
      </c>
      <c r="N12" s="4">
        <f t="shared" si="2"/>
        <v>18460840</v>
      </c>
    </row>
    <row r="13" spans="1:16" ht="17.25" customHeight="1" x14ac:dyDescent="0.25">
      <c r="A13" s="3" t="s">
        <v>35</v>
      </c>
      <c r="B13" s="3" t="s">
        <v>36</v>
      </c>
      <c r="C13" s="4">
        <v>5815384</v>
      </c>
      <c r="D13" s="4">
        <v>7506</v>
      </c>
      <c r="E13" s="5">
        <f t="shared" si="0"/>
        <v>0.12907144222978226</v>
      </c>
      <c r="F13" s="4">
        <v>107</v>
      </c>
      <c r="G13" s="4">
        <v>1462</v>
      </c>
      <c r="H13" s="4">
        <v>9</v>
      </c>
      <c r="I13" s="4"/>
      <c r="J13" s="4"/>
      <c r="K13" s="4"/>
      <c r="L13" s="4">
        <v>5100522</v>
      </c>
      <c r="M13" s="4">
        <v>500000</v>
      </c>
      <c r="N13" s="4">
        <f t="shared" si="2"/>
        <v>5600522</v>
      </c>
    </row>
    <row r="14" spans="1:16" ht="17.25" customHeight="1" x14ac:dyDescent="0.25">
      <c r="A14" s="3" t="s">
        <v>37</v>
      </c>
      <c r="B14" s="3" t="s">
        <v>38</v>
      </c>
      <c r="C14" s="4">
        <v>2050282</v>
      </c>
      <c r="D14" s="4">
        <v>6632</v>
      </c>
      <c r="E14" s="5">
        <f t="shared" si="0"/>
        <v>0.32346769858975494</v>
      </c>
      <c r="F14" s="4"/>
      <c r="G14" s="4">
        <v>1515</v>
      </c>
      <c r="H14" s="4"/>
      <c r="I14" s="4"/>
      <c r="J14" s="4">
        <v>4158000</v>
      </c>
      <c r="K14" s="4"/>
      <c r="L14" s="4">
        <v>2349570</v>
      </c>
      <c r="M14" s="4"/>
      <c r="N14" s="4">
        <f t="shared" si="2"/>
        <v>6507570</v>
      </c>
    </row>
    <row r="15" spans="1:16" ht="17.25" customHeight="1" x14ac:dyDescent="0.25">
      <c r="A15" s="3" t="s">
        <v>39</v>
      </c>
      <c r="B15" s="3" t="s">
        <v>40</v>
      </c>
      <c r="C15" s="4">
        <v>7355075</v>
      </c>
      <c r="D15" s="4">
        <v>62916</v>
      </c>
      <c r="E15" s="5">
        <f t="shared" si="0"/>
        <v>0.85540936020366887</v>
      </c>
      <c r="F15" s="4">
        <v>27</v>
      </c>
      <c r="G15" s="4">
        <v>15893</v>
      </c>
      <c r="H15" s="4"/>
      <c r="I15" s="4">
        <v>16650</v>
      </c>
      <c r="J15" s="4"/>
      <c r="K15" s="4"/>
      <c r="L15" s="4">
        <v>15463260</v>
      </c>
      <c r="M15" s="4"/>
      <c r="N15" s="4">
        <f t="shared" si="2"/>
        <v>15479910</v>
      </c>
    </row>
    <row r="16" spans="1:16" ht="17.25" customHeight="1" x14ac:dyDescent="0.25">
      <c r="A16" s="3" t="s">
        <v>41</v>
      </c>
      <c r="B16" s="3" t="s">
        <v>42</v>
      </c>
      <c r="C16" s="4">
        <v>1406434</v>
      </c>
      <c r="D16" s="4">
        <v>264</v>
      </c>
      <c r="E16" s="5">
        <f t="shared" si="0"/>
        <v>1.8770877268325423E-2</v>
      </c>
      <c r="F16" s="4"/>
      <c r="G16" s="4">
        <v>56</v>
      </c>
      <c r="H16" s="4"/>
      <c r="I16" s="4">
        <v>174600</v>
      </c>
      <c r="J16" s="4"/>
      <c r="K16" s="4"/>
      <c r="L16" s="4">
        <v>455280</v>
      </c>
      <c r="M16" s="4"/>
      <c r="N16" s="4">
        <f t="shared" si="2"/>
        <v>629880</v>
      </c>
      <c r="P16" s="4"/>
    </row>
    <row r="17" spans="1:15" ht="17.25" customHeight="1" x14ac:dyDescent="0.25">
      <c r="A17" s="3" t="s">
        <v>16</v>
      </c>
      <c r="B17" s="3"/>
      <c r="C17" s="4">
        <f>SUM(C4:C16)</f>
        <v>49974315</v>
      </c>
      <c r="D17" s="4">
        <f>SUM(D4:D16)</f>
        <v>1491049</v>
      </c>
      <c r="E17" s="5">
        <f t="shared" si="0"/>
        <v>2.9836306910860109</v>
      </c>
      <c r="F17" s="4">
        <f>SUM(F4:F16)</f>
        <v>15298</v>
      </c>
      <c r="G17" s="4">
        <f t="shared" ref="G17:M17" si="3">SUM(G4:G16)</f>
        <v>328461</v>
      </c>
      <c r="H17" s="4">
        <f t="shared" si="3"/>
        <v>106</v>
      </c>
      <c r="I17" s="4">
        <f t="shared" si="3"/>
        <v>93768750</v>
      </c>
      <c r="J17" s="4">
        <f t="shared" si="3"/>
        <v>15244230</v>
      </c>
      <c r="K17" s="4">
        <f t="shared" si="3"/>
        <v>149850000</v>
      </c>
      <c r="L17" s="4">
        <f t="shared" si="3"/>
        <v>306270428</v>
      </c>
      <c r="M17" s="4">
        <f t="shared" si="3"/>
        <v>9000000</v>
      </c>
      <c r="N17" s="4">
        <f t="shared" si="2"/>
        <v>574133408</v>
      </c>
      <c r="O17" s="6"/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33"/>
  <sheetViews>
    <sheetView zoomScaleNormal="100" workbookViewId="0">
      <pane ySplit="3" topLeftCell="A4" activePane="bottomLeft" state="frozen"/>
      <selection activeCell="H17" sqref="H17"/>
      <selection pane="bottomLeft" activeCell="A4" sqref="A4"/>
    </sheetView>
  </sheetViews>
  <sheetFormatPr defaultRowHeight="15" x14ac:dyDescent="0.25"/>
  <cols>
    <col min="1" max="1" width="9.5703125" customWidth="1"/>
    <col min="2" max="2" width="13.7109375" customWidth="1"/>
    <col min="3" max="3" width="11.5703125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28515625" bestFit="1" customWidth="1"/>
    <col min="11" max="12" width="10.140625" bestFit="1" customWidth="1"/>
    <col min="13" max="13" width="11.7109375" bestFit="1" customWidth="1"/>
    <col min="14" max="14" width="11.140625" bestFit="1" customWidth="1"/>
    <col min="15" max="15" width="10.140625" customWidth="1"/>
    <col min="16" max="16" width="12.7109375" bestFit="1" customWidth="1"/>
    <col min="17" max="17" width="16.42578125" customWidth="1"/>
  </cols>
  <sheetData>
    <row r="1" spans="1:17" ht="46.5" customHeight="1" x14ac:dyDescent="0.25">
      <c r="A1" s="27" t="s">
        <v>316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7.25" customHeight="1" x14ac:dyDescent="0.25">
      <c r="A2" s="28" t="s">
        <v>0</v>
      </c>
      <c r="B2" s="29" t="s">
        <v>44</v>
      </c>
      <c r="C2" s="29" t="s">
        <v>45</v>
      </c>
      <c r="D2" s="34" t="s">
        <v>46</v>
      </c>
      <c r="E2" s="31" t="s">
        <v>2</v>
      </c>
      <c r="F2" s="33" t="s">
        <v>3</v>
      </c>
      <c r="G2" s="33"/>
      <c r="H2" s="28" t="s">
        <v>4</v>
      </c>
      <c r="I2" s="28"/>
      <c r="J2" s="28" t="s">
        <v>5</v>
      </c>
      <c r="K2" s="36" t="s">
        <v>47</v>
      </c>
      <c r="L2" s="37"/>
      <c r="M2" s="37"/>
      <c r="N2" s="37"/>
      <c r="O2" s="38"/>
      <c r="P2" s="28" t="s">
        <v>16</v>
      </c>
      <c r="Q2" s="28" t="s">
        <v>48</v>
      </c>
    </row>
    <row r="3" spans="1:17" ht="42" customHeight="1" x14ac:dyDescent="0.25">
      <c r="A3" s="28"/>
      <c r="B3" s="30"/>
      <c r="C3" s="30"/>
      <c r="D3" s="35"/>
      <c r="E3" s="32"/>
      <c r="F3" s="9" t="s">
        <v>7</v>
      </c>
      <c r="G3" s="9" t="s">
        <v>8</v>
      </c>
      <c r="H3" s="1" t="s">
        <v>9</v>
      </c>
      <c r="I3" s="10" t="s">
        <v>10</v>
      </c>
      <c r="J3" s="28"/>
      <c r="K3" s="2" t="s">
        <v>11</v>
      </c>
      <c r="L3" s="2" t="s">
        <v>12</v>
      </c>
      <c r="M3" s="2" t="s">
        <v>13</v>
      </c>
      <c r="N3" s="11" t="s">
        <v>14</v>
      </c>
      <c r="O3" s="1" t="s">
        <v>15</v>
      </c>
      <c r="P3" s="28"/>
      <c r="Q3" s="28"/>
    </row>
    <row r="4" spans="1:17" s="15" customFormat="1" ht="15" customHeight="1" x14ac:dyDescent="0.25">
      <c r="A4" s="7" t="s">
        <v>17</v>
      </c>
      <c r="B4" s="7" t="s">
        <v>49</v>
      </c>
      <c r="C4" s="7" t="s">
        <v>188</v>
      </c>
      <c r="D4" s="12">
        <v>42212</v>
      </c>
      <c r="E4" s="13">
        <v>168963</v>
      </c>
      <c r="F4" s="13">
        <v>6049</v>
      </c>
      <c r="G4" s="14">
        <f>F4/E4*100</f>
        <v>3.580073743955777</v>
      </c>
      <c r="H4" s="13">
        <v>1200</v>
      </c>
      <c r="I4" s="13">
        <v>907</v>
      </c>
      <c r="J4" s="13">
        <v>16</v>
      </c>
      <c r="K4" s="13"/>
      <c r="L4" s="13"/>
      <c r="M4" s="13"/>
      <c r="N4" s="13">
        <v>7723100</v>
      </c>
      <c r="O4" s="13">
        <v>1500000</v>
      </c>
      <c r="P4" s="13">
        <v>9223100</v>
      </c>
      <c r="Q4" s="7"/>
    </row>
    <row r="5" spans="1:17" s="15" customFormat="1" ht="15.75" customHeight="1" x14ac:dyDescent="0.25">
      <c r="A5" s="7" t="s">
        <v>17</v>
      </c>
      <c r="B5" s="7" t="s">
        <v>50</v>
      </c>
      <c r="C5" s="7" t="s">
        <v>189</v>
      </c>
      <c r="D5" s="12">
        <v>42179</v>
      </c>
      <c r="E5" s="13">
        <v>55265</v>
      </c>
      <c r="F5" s="13">
        <v>19018</v>
      </c>
      <c r="G5" s="14">
        <f t="shared" ref="G5:G68" si="0">F5/E5*100</f>
        <v>34.412376730299464</v>
      </c>
      <c r="H5" s="13">
        <v>2267</v>
      </c>
      <c r="I5" s="13">
        <v>2907</v>
      </c>
      <c r="J5" s="13">
        <v>18</v>
      </c>
      <c r="K5" s="13">
        <v>47250</v>
      </c>
      <c r="L5" s="13">
        <v>47040</v>
      </c>
      <c r="M5" s="13">
        <v>800000</v>
      </c>
      <c r="N5" s="13">
        <v>23345828</v>
      </c>
      <c r="O5" s="13">
        <v>1800000</v>
      </c>
      <c r="P5" s="13">
        <v>26040118</v>
      </c>
      <c r="Q5" s="13"/>
    </row>
    <row r="6" spans="1:17" s="15" customFormat="1" ht="15" customHeight="1" x14ac:dyDescent="0.25">
      <c r="A6" s="7" t="s">
        <v>17</v>
      </c>
      <c r="B6" s="7" t="s">
        <v>51</v>
      </c>
      <c r="C6" s="7" t="s">
        <v>190</v>
      </c>
      <c r="D6" s="12">
        <v>42180</v>
      </c>
      <c r="E6" s="13">
        <v>119564</v>
      </c>
      <c r="F6" s="13">
        <v>24506</v>
      </c>
      <c r="G6" s="14">
        <f t="shared" si="0"/>
        <v>20.496135960657057</v>
      </c>
      <c r="H6" s="13">
        <v>1109</v>
      </c>
      <c r="I6" s="13">
        <v>4223</v>
      </c>
      <c r="J6" s="13">
        <v>5</v>
      </c>
      <c r="K6" s="13">
        <v>1341900</v>
      </c>
      <c r="L6" s="13">
        <v>1342320</v>
      </c>
      <c r="M6" s="13">
        <v>19800000</v>
      </c>
      <c r="N6" s="13">
        <v>9973832</v>
      </c>
      <c r="O6" s="13">
        <v>500000</v>
      </c>
      <c r="P6" s="13">
        <v>32958052</v>
      </c>
      <c r="Q6" s="13"/>
    </row>
    <row r="7" spans="1:17" s="15" customFormat="1" ht="15" customHeight="1" x14ac:dyDescent="0.25">
      <c r="A7" s="7" t="s">
        <v>17</v>
      </c>
      <c r="B7" s="7" t="s">
        <v>52</v>
      </c>
      <c r="C7" s="7" t="s">
        <v>191</v>
      </c>
      <c r="D7" s="12"/>
      <c r="E7" s="13">
        <v>189936</v>
      </c>
      <c r="F7" s="13">
        <v>19176</v>
      </c>
      <c r="G7" s="14">
        <f t="shared" si="0"/>
        <v>10.096032347738186</v>
      </c>
      <c r="H7" s="13">
        <v>503</v>
      </c>
      <c r="I7" s="13">
        <v>1029</v>
      </c>
      <c r="J7" s="13">
        <v>13</v>
      </c>
      <c r="K7" s="13"/>
      <c r="L7" s="13"/>
      <c r="M7" s="13"/>
      <c r="N7" s="13">
        <v>6619800</v>
      </c>
      <c r="O7" s="13">
        <v>1300000</v>
      </c>
      <c r="P7" s="13">
        <v>7919800</v>
      </c>
      <c r="Q7" s="7"/>
    </row>
    <row r="8" spans="1:17" s="15" customFormat="1" ht="15" customHeight="1" x14ac:dyDescent="0.25">
      <c r="A8" s="7" t="s">
        <v>17</v>
      </c>
      <c r="B8" s="7" t="s">
        <v>53</v>
      </c>
      <c r="C8" s="7" t="s">
        <v>192</v>
      </c>
      <c r="D8" s="12">
        <v>42215</v>
      </c>
      <c r="E8" s="13">
        <v>149348</v>
      </c>
      <c r="F8" s="13">
        <v>1648</v>
      </c>
      <c r="G8" s="14">
        <f t="shared" si="0"/>
        <v>1.103463052735892</v>
      </c>
      <c r="H8" s="13">
        <v>681</v>
      </c>
      <c r="I8" s="13">
        <v>392</v>
      </c>
      <c r="J8" s="13"/>
      <c r="K8" s="13"/>
      <c r="L8" s="13"/>
      <c r="M8" s="13"/>
      <c r="N8" s="13">
        <v>2405194</v>
      </c>
      <c r="O8" s="13"/>
      <c r="P8" s="13">
        <v>2405194</v>
      </c>
      <c r="Q8" s="7"/>
    </row>
    <row r="9" spans="1:17" s="15" customFormat="1" ht="15" customHeight="1" x14ac:dyDescent="0.25">
      <c r="A9" s="7" t="s">
        <v>17</v>
      </c>
      <c r="B9" s="7" t="s">
        <v>54</v>
      </c>
      <c r="C9" s="7" t="s">
        <v>193</v>
      </c>
      <c r="D9" s="12">
        <v>42215</v>
      </c>
      <c r="E9" s="13">
        <v>145553</v>
      </c>
      <c r="F9" s="13">
        <v>6949</v>
      </c>
      <c r="G9" s="14">
        <f t="shared" si="0"/>
        <v>4.7742059593412716</v>
      </c>
      <c r="H9" s="13">
        <v>1245</v>
      </c>
      <c r="I9" s="13">
        <v>1461</v>
      </c>
      <c r="J9" s="13"/>
      <c r="K9" s="13"/>
      <c r="L9" s="13"/>
      <c r="M9" s="13"/>
      <c r="N9" s="13"/>
      <c r="O9" s="13"/>
      <c r="P9" s="13"/>
      <c r="Q9" s="7"/>
    </row>
    <row r="10" spans="1:17" s="15" customFormat="1" ht="15" customHeight="1" x14ac:dyDescent="0.25">
      <c r="A10" s="7" t="s">
        <v>17</v>
      </c>
      <c r="B10" s="7" t="s">
        <v>55</v>
      </c>
      <c r="C10" s="7" t="s">
        <v>194</v>
      </c>
      <c r="D10" s="12">
        <v>42181</v>
      </c>
      <c r="E10" s="13">
        <v>172907</v>
      </c>
      <c r="F10" s="13">
        <v>11632</v>
      </c>
      <c r="G10" s="14">
        <f t="shared" si="0"/>
        <v>6.7273158403072175</v>
      </c>
      <c r="H10" s="13">
        <v>818</v>
      </c>
      <c r="I10" s="13">
        <v>2624</v>
      </c>
      <c r="J10" s="13">
        <v>1</v>
      </c>
      <c r="K10" s="13"/>
      <c r="L10" s="13"/>
      <c r="M10" s="13"/>
      <c r="N10" s="13">
        <v>3309900</v>
      </c>
      <c r="O10" s="13">
        <v>100000</v>
      </c>
      <c r="P10" s="13">
        <v>3409900</v>
      </c>
      <c r="Q10" s="13"/>
    </row>
    <row r="11" spans="1:17" s="15" customFormat="1" ht="15" customHeight="1" x14ac:dyDescent="0.25">
      <c r="A11" s="7" t="s">
        <v>17</v>
      </c>
      <c r="B11" s="7" t="s">
        <v>56</v>
      </c>
      <c r="C11" s="7" t="s">
        <v>195</v>
      </c>
      <c r="D11" s="12">
        <v>42179</v>
      </c>
      <c r="E11" s="13">
        <v>40720</v>
      </c>
      <c r="F11" s="13">
        <v>2715</v>
      </c>
      <c r="G11" s="14">
        <f t="shared" si="0"/>
        <v>6.6674852652259338</v>
      </c>
      <c r="H11" s="13">
        <v>526</v>
      </c>
      <c r="I11" s="13">
        <v>811</v>
      </c>
      <c r="J11" s="13">
        <v>1</v>
      </c>
      <c r="K11" s="13">
        <v>228900</v>
      </c>
      <c r="L11" s="13">
        <v>228480</v>
      </c>
      <c r="M11" s="13">
        <v>2200000</v>
      </c>
      <c r="N11" s="13">
        <v>11402652</v>
      </c>
      <c r="O11" s="13">
        <v>100000</v>
      </c>
      <c r="P11" s="13">
        <v>14160032</v>
      </c>
      <c r="Q11" s="13"/>
    </row>
    <row r="12" spans="1:17" s="15" customFormat="1" ht="15" customHeight="1" x14ac:dyDescent="0.25">
      <c r="A12" s="7" t="s">
        <v>17</v>
      </c>
      <c r="B12" s="7" t="s">
        <v>57</v>
      </c>
      <c r="C12" s="7" t="s">
        <v>196</v>
      </c>
      <c r="D12" s="12">
        <v>42215</v>
      </c>
      <c r="E12" s="13">
        <v>129734</v>
      </c>
      <c r="F12" s="13">
        <v>13083</v>
      </c>
      <c r="G12" s="14">
        <f t="shared" si="0"/>
        <v>10.084480552515146</v>
      </c>
      <c r="H12" s="13">
        <v>662</v>
      </c>
      <c r="I12" s="13">
        <v>3024</v>
      </c>
      <c r="J12" s="13">
        <v>3</v>
      </c>
      <c r="K12" s="13"/>
      <c r="L12" s="13"/>
      <c r="M12" s="13"/>
      <c r="N12" s="13">
        <v>7432800</v>
      </c>
      <c r="O12" s="13">
        <v>300000</v>
      </c>
      <c r="P12" s="13">
        <v>7732800</v>
      </c>
      <c r="Q12" s="7"/>
    </row>
    <row r="13" spans="1:17" s="15" customFormat="1" ht="15" customHeight="1" x14ac:dyDescent="0.25">
      <c r="A13" s="7" t="s">
        <v>17</v>
      </c>
      <c r="B13" s="7" t="s">
        <v>58</v>
      </c>
      <c r="C13" s="7" t="s">
        <v>197</v>
      </c>
      <c r="D13" s="12">
        <v>42217</v>
      </c>
      <c r="E13" s="13">
        <v>112665</v>
      </c>
      <c r="F13" s="13">
        <v>5350</v>
      </c>
      <c r="G13" s="14">
        <f t="shared" si="0"/>
        <v>4.748590955487507</v>
      </c>
      <c r="H13" s="13">
        <v>1631</v>
      </c>
      <c r="I13" s="13">
        <v>1066</v>
      </c>
      <c r="J13" s="13">
        <v>3</v>
      </c>
      <c r="K13" s="13"/>
      <c r="L13" s="13"/>
      <c r="M13" s="13"/>
      <c r="N13" s="13">
        <v>3309900</v>
      </c>
      <c r="O13" s="13">
        <v>300000</v>
      </c>
      <c r="P13" s="13">
        <v>3609900</v>
      </c>
      <c r="Q13" s="7"/>
    </row>
    <row r="14" spans="1:17" s="15" customFormat="1" ht="15" customHeight="1" x14ac:dyDescent="0.25">
      <c r="A14" s="7" t="s">
        <v>17</v>
      </c>
      <c r="B14" s="7" t="s">
        <v>59</v>
      </c>
      <c r="C14" s="7" t="s">
        <v>198</v>
      </c>
      <c r="D14" s="12">
        <v>42217</v>
      </c>
      <c r="E14" s="13">
        <v>136828</v>
      </c>
      <c r="F14" s="13">
        <v>244</v>
      </c>
      <c r="G14" s="14">
        <f t="shared" si="0"/>
        <v>0.17832607361066449</v>
      </c>
      <c r="H14" s="13"/>
      <c r="I14" s="13">
        <v>61</v>
      </c>
      <c r="J14" s="13"/>
      <c r="K14" s="13"/>
      <c r="L14" s="13"/>
      <c r="M14" s="13"/>
      <c r="N14" s="13"/>
      <c r="O14" s="13"/>
      <c r="P14" s="13"/>
      <c r="Q14" s="7"/>
    </row>
    <row r="15" spans="1:17" s="15" customFormat="1" ht="15" customHeight="1" x14ac:dyDescent="0.25">
      <c r="A15" s="7" t="s">
        <v>17</v>
      </c>
      <c r="B15" s="7" t="s">
        <v>60</v>
      </c>
      <c r="C15" s="7" t="s">
        <v>199</v>
      </c>
      <c r="D15" s="12">
        <v>42217</v>
      </c>
      <c r="E15" s="13">
        <v>165343</v>
      </c>
      <c r="F15" s="13"/>
      <c r="G15" s="14"/>
      <c r="H15" s="13">
        <v>9</v>
      </c>
      <c r="I15" s="13"/>
      <c r="J15" s="13"/>
      <c r="K15" s="13"/>
      <c r="L15" s="13"/>
      <c r="M15" s="13"/>
      <c r="N15" s="13"/>
      <c r="O15" s="13"/>
      <c r="P15" s="13"/>
      <c r="Q15" s="7"/>
    </row>
    <row r="16" spans="1:17" s="15" customFormat="1" ht="15" customHeight="1" x14ac:dyDescent="0.25">
      <c r="A16" s="7" t="s">
        <v>17</v>
      </c>
      <c r="B16" s="7" t="s">
        <v>61</v>
      </c>
      <c r="C16" s="7" t="s">
        <v>200</v>
      </c>
      <c r="D16" s="12">
        <v>42181</v>
      </c>
      <c r="E16" s="13">
        <v>133310</v>
      </c>
      <c r="F16" s="13">
        <v>296</v>
      </c>
      <c r="G16" s="14">
        <f t="shared" si="0"/>
        <v>0.22203885679993998</v>
      </c>
      <c r="H16" s="13">
        <v>30</v>
      </c>
      <c r="I16" s="13">
        <v>38</v>
      </c>
      <c r="J16" s="13"/>
      <c r="K16" s="13">
        <v>409500</v>
      </c>
      <c r="L16" s="13">
        <v>409920</v>
      </c>
      <c r="M16" s="13">
        <v>3700000</v>
      </c>
      <c r="N16" s="13">
        <v>1235696</v>
      </c>
      <c r="O16" s="13"/>
      <c r="P16" s="13">
        <v>5755116</v>
      </c>
      <c r="Q16" s="13"/>
    </row>
    <row r="17" spans="1:17" s="15" customFormat="1" ht="15" customHeight="1" x14ac:dyDescent="0.25">
      <c r="A17" s="7" t="s">
        <v>17</v>
      </c>
      <c r="B17" s="7" t="s">
        <v>62</v>
      </c>
      <c r="C17" s="7" t="s">
        <v>201</v>
      </c>
      <c r="D17" s="12">
        <v>42182</v>
      </c>
      <c r="E17" s="13">
        <v>158124</v>
      </c>
      <c r="F17" s="13">
        <v>479</v>
      </c>
      <c r="G17" s="14">
        <f t="shared" si="0"/>
        <v>0.3029268169284865</v>
      </c>
      <c r="H17" s="13">
        <v>138</v>
      </c>
      <c r="I17" s="13"/>
      <c r="J17" s="13">
        <v>2</v>
      </c>
      <c r="K17" s="13">
        <v>725550</v>
      </c>
      <c r="L17" s="13">
        <v>725760</v>
      </c>
      <c r="M17" s="13">
        <v>12700000</v>
      </c>
      <c r="N17" s="13">
        <v>2824448</v>
      </c>
      <c r="O17" s="13">
        <v>200000</v>
      </c>
      <c r="P17" s="13">
        <v>17175758</v>
      </c>
      <c r="Q17" s="13"/>
    </row>
    <row r="18" spans="1:17" s="15" customFormat="1" ht="15" customHeight="1" x14ac:dyDescent="0.25">
      <c r="A18" s="7" t="s">
        <v>17</v>
      </c>
      <c r="B18" s="7" t="s">
        <v>63</v>
      </c>
      <c r="C18" s="7" t="s">
        <v>202</v>
      </c>
      <c r="D18" s="12">
        <v>42182</v>
      </c>
      <c r="E18" s="13">
        <v>65936</v>
      </c>
      <c r="F18" s="13">
        <v>423</v>
      </c>
      <c r="G18" s="14">
        <f t="shared" si="0"/>
        <v>0.64153118175200197</v>
      </c>
      <c r="H18" s="13">
        <v>40</v>
      </c>
      <c r="I18" s="13">
        <v>52</v>
      </c>
      <c r="J18" s="13"/>
      <c r="K18" s="13">
        <v>81900</v>
      </c>
      <c r="L18" s="13">
        <v>82320</v>
      </c>
      <c r="M18" s="13">
        <v>1100000</v>
      </c>
      <c r="N18" s="13">
        <v>1390158</v>
      </c>
      <c r="O18" s="13"/>
      <c r="P18" s="13">
        <v>2654378</v>
      </c>
      <c r="Q18" s="13"/>
    </row>
    <row r="19" spans="1:17" s="15" customFormat="1" ht="15" customHeight="1" x14ac:dyDescent="0.25">
      <c r="A19" s="7" t="s">
        <v>17</v>
      </c>
      <c r="B19" s="7" t="s">
        <v>64</v>
      </c>
      <c r="C19" s="7" t="s">
        <v>203</v>
      </c>
      <c r="D19" s="12">
        <v>42217</v>
      </c>
      <c r="E19" s="13">
        <v>56743</v>
      </c>
      <c r="F19" s="13"/>
      <c r="G19" s="14"/>
      <c r="H19" s="13">
        <v>13</v>
      </c>
      <c r="I19" s="13"/>
      <c r="J19" s="13"/>
      <c r="K19" s="13"/>
      <c r="L19" s="13"/>
      <c r="M19" s="13"/>
      <c r="N19" s="13"/>
      <c r="O19" s="13"/>
      <c r="P19" s="13"/>
      <c r="Q19" s="13"/>
    </row>
    <row r="20" spans="1:17" s="15" customFormat="1" ht="15" customHeight="1" x14ac:dyDescent="0.25">
      <c r="A20" s="7" t="s">
        <v>17</v>
      </c>
      <c r="B20" s="7"/>
      <c r="C20" s="7"/>
      <c r="D20" s="12"/>
      <c r="E20" s="13"/>
      <c r="F20" s="13"/>
      <c r="G20" s="14"/>
      <c r="H20" s="13"/>
      <c r="I20" s="13"/>
      <c r="J20" s="13"/>
      <c r="K20" s="13"/>
      <c r="L20" s="13"/>
      <c r="M20" s="13"/>
      <c r="N20" s="13">
        <v>3100000</v>
      </c>
      <c r="O20" s="13"/>
      <c r="P20" s="13">
        <v>3100000</v>
      </c>
      <c r="Q20" s="13"/>
    </row>
    <row r="21" spans="1:17" s="15" customFormat="1" ht="15" customHeight="1" x14ac:dyDescent="0.25">
      <c r="A21" s="7" t="s">
        <v>41</v>
      </c>
      <c r="B21" s="7" t="s">
        <v>65</v>
      </c>
      <c r="C21" s="7" t="s">
        <v>204</v>
      </c>
      <c r="D21" s="12">
        <v>42180</v>
      </c>
      <c r="E21" s="13">
        <v>146271</v>
      </c>
      <c r="F21" s="13">
        <v>264</v>
      </c>
      <c r="G21" s="14">
        <f t="shared" si="0"/>
        <v>0.18048690444449003</v>
      </c>
      <c r="H21" s="13"/>
      <c r="I21" s="13">
        <v>56</v>
      </c>
      <c r="J21" s="13"/>
      <c r="K21" s="13">
        <v>174600</v>
      </c>
      <c r="L21" s="13"/>
      <c r="M21" s="13"/>
      <c r="N21" s="13">
        <v>455280</v>
      </c>
      <c r="O21" s="13"/>
      <c r="P21" s="13">
        <v>629880</v>
      </c>
      <c r="Q21" s="13"/>
    </row>
    <row r="22" spans="1:17" s="15" customFormat="1" ht="15" customHeight="1" x14ac:dyDescent="0.25">
      <c r="A22" s="7" t="s">
        <v>31</v>
      </c>
      <c r="B22" s="7" t="s">
        <v>66</v>
      </c>
      <c r="C22" s="7" t="s">
        <v>205</v>
      </c>
      <c r="D22" s="12">
        <v>42181</v>
      </c>
      <c r="E22" s="13">
        <v>265622</v>
      </c>
      <c r="F22" s="13">
        <v>1164</v>
      </c>
      <c r="G22" s="14">
        <f t="shared" si="0"/>
        <v>0.4382167139770049</v>
      </c>
      <c r="H22" s="13"/>
      <c r="I22" s="13">
        <v>226</v>
      </c>
      <c r="J22" s="13"/>
      <c r="K22" s="13">
        <v>135000</v>
      </c>
      <c r="L22" s="13">
        <v>3104520</v>
      </c>
      <c r="M22" s="13"/>
      <c r="N22" s="13"/>
      <c r="O22" s="13"/>
      <c r="P22" s="13">
        <v>3239520</v>
      </c>
      <c r="Q22" s="13"/>
    </row>
    <row r="23" spans="1:17" s="15" customFormat="1" ht="15" customHeight="1" x14ac:dyDescent="0.25">
      <c r="A23" s="7" t="s">
        <v>31</v>
      </c>
      <c r="B23" s="7" t="s">
        <v>67</v>
      </c>
      <c r="C23" s="7" t="s">
        <v>206</v>
      </c>
      <c r="D23" s="12">
        <v>42214</v>
      </c>
      <c r="E23" s="13">
        <v>35019</v>
      </c>
      <c r="F23" s="13">
        <v>106</v>
      </c>
      <c r="G23" s="14">
        <f t="shared" si="0"/>
        <v>0.30269282389559954</v>
      </c>
      <c r="H23" s="13"/>
      <c r="I23" s="13">
        <v>23</v>
      </c>
      <c r="J23" s="13"/>
      <c r="K23" s="13"/>
      <c r="L23" s="13">
        <v>224070</v>
      </c>
      <c r="M23" s="13"/>
      <c r="N23" s="13"/>
      <c r="O23" s="13"/>
      <c r="P23" s="13">
        <v>224070</v>
      </c>
      <c r="Q23" s="13"/>
    </row>
    <row r="24" spans="1:17" s="15" customFormat="1" ht="15" customHeight="1" x14ac:dyDescent="0.25">
      <c r="A24" s="7" t="s">
        <v>31</v>
      </c>
      <c r="B24" s="7" t="s">
        <v>68</v>
      </c>
      <c r="C24" s="7" t="s">
        <v>207</v>
      </c>
      <c r="D24" s="12">
        <v>42214</v>
      </c>
      <c r="E24" s="13">
        <v>421415</v>
      </c>
      <c r="F24" s="13">
        <v>6444</v>
      </c>
      <c r="G24" s="14">
        <f t="shared" si="0"/>
        <v>1.5291339890606648</v>
      </c>
      <c r="H24" s="13"/>
      <c r="I24" s="13">
        <v>1222</v>
      </c>
      <c r="J24" s="13"/>
      <c r="K24" s="13">
        <v>6389400</v>
      </c>
      <c r="L24" s="13">
        <v>4921800</v>
      </c>
      <c r="M24" s="13"/>
      <c r="N24" s="13"/>
      <c r="O24" s="13"/>
      <c r="P24" s="13">
        <v>11311200</v>
      </c>
      <c r="Q24" s="13"/>
    </row>
    <row r="25" spans="1:17" s="15" customFormat="1" ht="15" customHeight="1" x14ac:dyDescent="0.25">
      <c r="A25" s="7" t="s">
        <v>25</v>
      </c>
      <c r="B25" s="7" t="s">
        <v>69</v>
      </c>
      <c r="C25" s="7" t="s">
        <v>208</v>
      </c>
      <c r="D25" s="12">
        <v>42215</v>
      </c>
      <c r="E25" s="13">
        <v>297951</v>
      </c>
      <c r="F25" s="13">
        <v>900</v>
      </c>
      <c r="G25" s="14">
        <f t="shared" si="0"/>
        <v>0.30206309091092159</v>
      </c>
      <c r="H25" s="13"/>
      <c r="I25" s="13">
        <v>206</v>
      </c>
      <c r="J25" s="13"/>
      <c r="K25" s="13"/>
      <c r="L25" s="13"/>
      <c r="M25" s="13"/>
      <c r="N25" s="13">
        <v>430890</v>
      </c>
      <c r="O25" s="13"/>
      <c r="P25" s="13">
        <v>430890</v>
      </c>
      <c r="Q25" s="13"/>
    </row>
    <row r="26" spans="1:17" s="15" customFormat="1" ht="15" customHeight="1" x14ac:dyDescent="0.25">
      <c r="A26" s="7" t="s">
        <v>25</v>
      </c>
      <c r="B26" s="7" t="s">
        <v>70</v>
      </c>
      <c r="C26" s="7" t="s">
        <v>209</v>
      </c>
      <c r="D26" s="12"/>
      <c r="E26" s="13">
        <v>177745</v>
      </c>
      <c r="F26" s="13">
        <v>19895</v>
      </c>
      <c r="G26" s="14">
        <f t="shared" si="0"/>
        <v>11.19300120959802</v>
      </c>
      <c r="H26" s="13"/>
      <c r="I26" s="13">
        <v>4810</v>
      </c>
      <c r="J26" s="13"/>
      <c r="K26" s="13"/>
      <c r="L26" s="13"/>
      <c r="M26" s="13"/>
      <c r="N26" s="13"/>
      <c r="O26" s="13"/>
      <c r="P26" s="13"/>
      <c r="Q26" s="13"/>
    </row>
    <row r="27" spans="1:17" s="15" customFormat="1" ht="15" customHeight="1" x14ac:dyDescent="0.25">
      <c r="A27" s="7" t="s">
        <v>25</v>
      </c>
      <c r="B27" s="7" t="s">
        <v>71</v>
      </c>
      <c r="C27" s="7" t="s">
        <v>210</v>
      </c>
      <c r="D27" s="12">
        <v>42218</v>
      </c>
      <c r="E27" s="13">
        <v>154355</v>
      </c>
      <c r="F27" s="13">
        <v>10272</v>
      </c>
      <c r="G27" s="14">
        <f t="shared" si="0"/>
        <v>6.6547892844417085</v>
      </c>
      <c r="H27" s="13">
        <v>7</v>
      </c>
      <c r="I27" s="13">
        <v>2633</v>
      </c>
      <c r="J27" s="13"/>
      <c r="K27" s="13">
        <v>11250</v>
      </c>
      <c r="L27" s="13"/>
      <c r="M27" s="13">
        <v>50000</v>
      </c>
      <c r="N27" s="13">
        <v>585352</v>
      </c>
      <c r="O27" s="13"/>
      <c r="P27" s="13">
        <v>646602</v>
      </c>
      <c r="Q27" s="13"/>
    </row>
    <row r="28" spans="1:17" s="15" customFormat="1" ht="15" customHeight="1" x14ac:dyDescent="0.25">
      <c r="A28" s="7" t="s">
        <v>25</v>
      </c>
      <c r="B28" s="7" t="s">
        <v>72</v>
      </c>
      <c r="C28" s="7" t="s">
        <v>211</v>
      </c>
      <c r="D28" s="12">
        <v>42183</v>
      </c>
      <c r="E28" s="13">
        <v>323806</v>
      </c>
      <c r="F28" s="13">
        <v>1453</v>
      </c>
      <c r="G28" s="14">
        <f t="shared" si="0"/>
        <v>0.4487254714242479</v>
      </c>
      <c r="H28" s="13">
        <v>13</v>
      </c>
      <c r="I28" s="13">
        <v>307</v>
      </c>
      <c r="J28" s="13">
        <v>1</v>
      </c>
      <c r="K28" s="13">
        <v>1307000</v>
      </c>
      <c r="L28" s="13"/>
      <c r="M28" s="13">
        <v>200000</v>
      </c>
      <c r="N28" s="13">
        <v>2728182</v>
      </c>
      <c r="O28" s="13">
        <v>100000</v>
      </c>
      <c r="P28" s="13">
        <v>4335182</v>
      </c>
      <c r="Q28" s="13"/>
    </row>
    <row r="29" spans="1:17" s="15" customFormat="1" ht="15" customHeight="1" x14ac:dyDescent="0.25">
      <c r="A29" s="7" t="s">
        <v>25</v>
      </c>
      <c r="B29" s="7" t="s">
        <v>73</v>
      </c>
      <c r="C29" s="7" t="s">
        <v>212</v>
      </c>
      <c r="D29" s="12"/>
      <c r="E29" s="13">
        <v>235358</v>
      </c>
      <c r="F29" s="13">
        <v>883</v>
      </c>
      <c r="G29" s="14">
        <f t="shared" si="0"/>
        <v>0.37517314049235634</v>
      </c>
      <c r="H29" s="13"/>
      <c r="I29" s="13">
        <v>227</v>
      </c>
      <c r="J29" s="13"/>
      <c r="K29" s="13"/>
      <c r="L29" s="13"/>
      <c r="M29" s="13"/>
      <c r="N29" s="13"/>
      <c r="O29" s="13"/>
      <c r="P29" s="13"/>
      <c r="Q29" s="13"/>
    </row>
    <row r="30" spans="1:17" s="15" customFormat="1" ht="15" customHeight="1" x14ac:dyDescent="0.25">
      <c r="A30" s="7" t="s">
        <v>25</v>
      </c>
      <c r="B30" s="7" t="s">
        <v>74</v>
      </c>
      <c r="C30" s="7" t="s">
        <v>213</v>
      </c>
      <c r="D30" s="12">
        <v>42218</v>
      </c>
      <c r="E30" s="13">
        <v>193775</v>
      </c>
      <c r="F30" s="13">
        <v>55593</v>
      </c>
      <c r="G30" s="14">
        <f t="shared" si="0"/>
        <v>28.689459424590375</v>
      </c>
      <c r="H30" s="13">
        <v>14</v>
      </c>
      <c r="I30" s="13">
        <v>13938</v>
      </c>
      <c r="J30" s="13"/>
      <c r="K30" s="13">
        <v>189450</v>
      </c>
      <c r="L30" s="13"/>
      <c r="M30" s="13"/>
      <c r="N30" s="13">
        <v>406500</v>
      </c>
      <c r="O30" s="13"/>
      <c r="P30" s="13">
        <v>595950</v>
      </c>
      <c r="Q30" s="13" t="s">
        <v>75</v>
      </c>
    </row>
    <row r="31" spans="1:17" s="15" customFormat="1" ht="15" customHeight="1" x14ac:dyDescent="0.25">
      <c r="A31" s="7" t="s">
        <v>25</v>
      </c>
      <c r="B31" s="7" t="s">
        <v>76</v>
      </c>
      <c r="C31" s="7" t="s">
        <v>214</v>
      </c>
      <c r="D31" s="12"/>
      <c r="E31" s="13">
        <v>163773</v>
      </c>
      <c r="F31" s="13">
        <v>36280</v>
      </c>
      <c r="G31" s="14">
        <f t="shared" si="0"/>
        <v>22.152613678689406</v>
      </c>
      <c r="H31" s="13">
        <v>7</v>
      </c>
      <c r="I31" s="13">
        <v>9132</v>
      </c>
      <c r="J31" s="13"/>
      <c r="K31" s="13"/>
      <c r="L31" s="13"/>
      <c r="M31" s="13"/>
      <c r="N31" s="13">
        <v>1097550</v>
      </c>
      <c r="O31" s="13"/>
      <c r="P31" s="13">
        <v>1097550</v>
      </c>
      <c r="Q31" s="13"/>
    </row>
    <row r="32" spans="1:17" s="15" customFormat="1" ht="15" customHeight="1" x14ac:dyDescent="0.25">
      <c r="A32" s="7" t="s">
        <v>25</v>
      </c>
      <c r="B32" s="7" t="s">
        <v>77</v>
      </c>
      <c r="C32" s="7" t="s">
        <v>215</v>
      </c>
      <c r="D32" s="12">
        <v>42215</v>
      </c>
      <c r="E32" s="13">
        <v>337880</v>
      </c>
      <c r="F32" s="13">
        <v>44365</v>
      </c>
      <c r="G32" s="14">
        <f t="shared" si="0"/>
        <v>13.130401325914526</v>
      </c>
      <c r="H32" s="13"/>
      <c r="I32" s="13">
        <v>11266</v>
      </c>
      <c r="J32" s="13"/>
      <c r="K32" s="13">
        <v>2671200</v>
      </c>
      <c r="L32" s="13"/>
      <c r="M32" s="13"/>
      <c r="N32" s="13">
        <v>5325140</v>
      </c>
      <c r="O32" s="13"/>
      <c r="P32" s="13">
        <v>7996340</v>
      </c>
      <c r="Q32" s="13"/>
    </row>
    <row r="33" spans="1:17" s="15" customFormat="1" ht="15" customHeight="1" x14ac:dyDescent="0.25">
      <c r="A33" s="7" t="s">
        <v>25</v>
      </c>
      <c r="B33" s="7" t="s">
        <v>78</v>
      </c>
      <c r="C33" s="7" t="s">
        <v>216</v>
      </c>
      <c r="D33" s="12">
        <v>42218</v>
      </c>
      <c r="E33" s="13">
        <v>167990</v>
      </c>
      <c r="F33" s="13">
        <v>34896</v>
      </c>
      <c r="G33" s="14">
        <f t="shared" si="0"/>
        <v>20.772665039585689</v>
      </c>
      <c r="H33" s="13">
        <v>21</v>
      </c>
      <c r="I33" s="13">
        <v>8816</v>
      </c>
      <c r="J33" s="13"/>
      <c r="K33" s="13"/>
      <c r="L33" s="13"/>
      <c r="M33" s="13"/>
      <c r="N33" s="13">
        <v>2206600</v>
      </c>
      <c r="O33" s="13"/>
      <c r="P33" s="13">
        <v>2206600</v>
      </c>
      <c r="Q33" s="13"/>
    </row>
    <row r="34" spans="1:17" s="15" customFormat="1" ht="15" customHeight="1" x14ac:dyDescent="0.25">
      <c r="A34" s="7" t="s">
        <v>25</v>
      </c>
      <c r="B34" s="7" t="s">
        <v>79</v>
      </c>
      <c r="C34" s="7" t="s">
        <v>217</v>
      </c>
      <c r="D34" s="12"/>
      <c r="E34" s="13">
        <v>102716</v>
      </c>
      <c r="F34" s="13">
        <v>26335</v>
      </c>
      <c r="G34" s="14">
        <f t="shared" si="0"/>
        <v>25.638654153199113</v>
      </c>
      <c r="H34" s="13">
        <v>10</v>
      </c>
      <c r="I34" s="13">
        <v>6175</v>
      </c>
      <c r="J34" s="13"/>
      <c r="K34" s="13"/>
      <c r="L34" s="13"/>
      <c r="M34" s="13"/>
      <c r="N34" s="13">
        <v>3426100</v>
      </c>
      <c r="O34" s="13"/>
      <c r="P34" s="13">
        <v>3426100</v>
      </c>
      <c r="Q34" s="13"/>
    </row>
    <row r="35" spans="1:17" s="15" customFormat="1" ht="15" customHeight="1" x14ac:dyDescent="0.25">
      <c r="A35" s="7" t="s">
        <v>25</v>
      </c>
      <c r="B35" s="7" t="s">
        <v>80</v>
      </c>
      <c r="C35" s="7" t="s">
        <v>218</v>
      </c>
      <c r="D35" s="12">
        <v>42215</v>
      </c>
      <c r="E35" s="13">
        <v>218338</v>
      </c>
      <c r="F35" s="13">
        <v>56696</v>
      </c>
      <c r="G35" s="14">
        <f t="shared" si="0"/>
        <v>25.967078566259655</v>
      </c>
      <c r="H35" s="13">
        <v>86</v>
      </c>
      <c r="I35" s="13">
        <v>14024</v>
      </c>
      <c r="J35" s="13"/>
      <c r="K35" s="13">
        <v>2593350</v>
      </c>
      <c r="L35" s="13"/>
      <c r="M35" s="13"/>
      <c r="N35" s="13">
        <v>2206600</v>
      </c>
      <c r="O35" s="13"/>
      <c r="P35" s="13">
        <v>4799950</v>
      </c>
      <c r="Q35" s="13"/>
    </row>
    <row r="36" spans="1:17" s="15" customFormat="1" ht="15" customHeight="1" x14ac:dyDescent="0.25">
      <c r="A36" s="7" t="s">
        <v>25</v>
      </c>
      <c r="B36" s="7" t="s">
        <v>81</v>
      </c>
      <c r="C36" s="7" t="s">
        <v>219</v>
      </c>
      <c r="D36" s="12">
        <v>42217</v>
      </c>
      <c r="E36" s="13">
        <v>96090</v>
      </c>
      <c r="F36" s="13">
        <v>8066</v>
      </c>
      <c r="G36" s="14">
        <f t="shared" si="0"/>
        <v>8.3942137579352689</v>
      </c>
      <c r="H36" s="13">
        <v>35</v>
      </c>
      <c r="I36" s="13">
        <v>2576</v>
      </c>
      <c r="J36" s="13"/>
      <c r="K36" s="13">
        <v>1100250</v>
      </c>
      <c r="L36" s="13"/>
      <c r="M36" s="13"/>
      <c r="N36" s="13"/>
      <c r="O36" s="13"/>
      <c r="P36" s="13">
        <v>1100250</v>
      </c>
      <c r="Q36" s="13"/>
    </row>
    <row r="37" spans="1:17" s="15" customFormat="1" ht="15" customHeight="1" x14ac:dyDescent="0.25">
      <c r="A37" s="7" t="s">
        <v>25</v>
      </c>
      <c r="B37" s="7" t="s">
        <v>82</v>
      </c>
      <c r="C37" s="7" t="s">
        <v>220</v>
      </c>
      <c r="D37" s="12">
        <v>42215</v>
      </c>
      <c r="E37" s="13">
        <v>213639</v>
      </c>
      <c r="F37" s="13">
        <v>68424</v>
      </c>
      <c r="G37" s="14">
        <f t="shared" si="0"/>
        <v>32.027860081726651</v>
      </c>
      <c r="H37" s="13">
        <v>86</v>
      </c>
      <c r="I37" s="13">
        <v>17505</v>
      </c>
      <c r="J37" s="13"/>
      <c r="K37" s="13">
        <v>8325450</v>
      </c>
      <c r="L37" s="13"/>
      <c r="M37" s="13"/>
      <c r="N37" s="13">
        <v>6149642</v>
      </c>
      <c r="O37" s="13"/>
      <c r="P37" s="13">
        <v>14475092</v>
      </c>
      <c r="Q37" s="13"/>
    </row>
    <row r="38" spans="1:17" s="15" customFormat="1" ht="15" customHeight="1" x14ac:dyDescent="0.25">
      <c r="A38" s="7" t="s">
        <v>25</v>
      </c>
      <c r="B38" s="7" t="s">
        <v>83</v>
      </c>
      <c r="C38" s="7" t="s">
        <v>221</v>
      </c>
      <c r="D38" s="12">
        <v>42220</v>
      </c>
      <c r="E38" s="13">
        <v>313742</v>
      </c>
      <c r="F38" s="13">
        <v>11978</v>
      </c>
      <c r="G38" s="14">
        <f t="shared" si="0"/>
        <v>3.8177865889807547</v>
      </c>
      <c r="H38" s="13">
        <v>46</v>
      </c>
      <c r="I38" s="13">
        <v>2685</v>
      </c>
      <c r="J38" s="13"/>
      <c r="K38" s="13"/>
      <c r="L38" s="13"/>
      <c r="M38" s="13">
        <v>150000</v>
      </c>
      <c r="N38" s="13">
        <v>2272798</v>
      </c>
      <c r="O38" s="13"/>
      <c r="P38" s="13">
        <v>2422798</v>
      </c>
      <c r="Q38" s="13"/>
    </row>
    <row r="39" spans="1:17" s="15" customFormat="1" ht="15" customHeight="1" x14ac:dyDescent="0.25">
      <c r="A39" s="7" t="s">
        <v>25</v>
      </c>
      <c r="B39" s="7" t="s">
        <v>84</v>
      </c>
      <c r="C39" s="7" t="s">
        <v>222</v>
      </c>
      <c r="D39" s="12">
        <v>42218</v>
      </c>
      <c r="E39" s="13">
        <v>264212</v>
      </c>
      <c r="F39" s="13">
        <v>20384</v>
      </c>
      <c r="G39" s="14">
        <f t="shared" si="0"/>
        <v>7.7150167289903564</v>
      </c>
      <c r="H39" s="13"/>
      <c r="I39" s="13">
        <v>4689</v>
      </c>
      <c r="J39" s="13"/>
      <c r="K39" s="13"/>
      <c r="L39" s="13"/>
      <c r="M39" s="13"/>
      <c r="N39" s="13">
        <v>2206600</v>
      </c>
      <c r="O39" s="13"/>
      <c r="P39" s="13">
        <v>2206600</v>
      </c>
      <c r="Q39" s="13"/>
    </row>
    <row r="40" spans="1:17" s="15" customFormat="1" ht="15" customHeight="1" x14ac:dyDescent="0.25">
      <c r="A40" s="7" t="s">
        <v>25</v>
      </c>
      <c r="B40" s="7" t="s">
        <v>85</v>
      </c>
      <c r="C40" s="7" t="s">
        <v>223</v>
      </c>
      <c r="D40" s="12">
        <v>42218</v>
      </c>
      <c r="E40" s="13">
        <v>215953</v>
      </c>
      <c r="F40" s="13">
        <v>46520</v>
      </c>
      <c r="G40" s="14">
        <f t="shared" si="0"/>
        <v>21.541724356688725</v>
      </c>
      <c r="H40" s="13">
        <v>6</v>
      </c>
      <c r="I40" s="13">
        <v>10530</v>
      </c>
      <c r="J40" s="13"/>
      <c r="K40" s="13"/>
      <c r="L40" s="13"/>
      <c r="M40" s="13"/>
      <c r="N40" s="13">
        <v>11033000</v>
      </c>
      <c r="O40" s="13"/>
      <c r="P40" s="13">
        <v>11033000</v>
      </c>
      <c r="Q40" s="13"/>
    </row>
    <row r="41" spans="1:17" s="15" customFormat="1" ht="15" customHeight="1" x14ac:dyDescent="0.25">
      <c r="A41" s="7" t="s">
        <v>25</v>
      </c>
      <c r="B41" s="7" t="s">
        <v>86</v>
      </c>
      <c r="C41" s="7" t="s">
        <v>224</v>
      </c>
      <c r="D41" s="12">
        <v>42218</v>
      </c>
      <c r="E41" s="13">
        <v>179191</v>
      </c>
      <c r="F41" s="13">
        <v>6937</v>
      </c>
      <c r="G41" s="14">
        <f t="shared" si="0"/>
        <v>3.8712881785357527</v>
      </c>
      <c r="H41" s="13">
        <v>14</v>
      </c>
      <c r="I41" s="13">
        <v>1766</v>
      </c>
      <c r="J41" s="13"/>
      <c r="K41" s="13"/>
      <c r="L41" s="13"/>
      <c r="M41" s="13"/>
      <c r="N41" s="13">
        <v>2206600</v>
      </c>
      <c r="O41" s="13"/>
      <c r="P41" s="13">
        <v>2206600</v>
      </c>
      <c r="Q41" s="13"/>
    </row>
    <row r="42" spans="1:17" s="15" customFormat="1" ht="15" customHeight="1" x14ac:dyDescent="0.25">
      <c r="A42" s="7" t="s">
        <v>25</v>
      </c>
      <c r="B42" s="7" t="s">
        <v>87</v>
      </c>
      <c r="C42" s="7" t="s">
        <v>225</v>
      </c>
      <c r="D42" s="12"/>
      <c r="E42" s="13">
        <v>378774</v>
      </c>
      <c r="F42" s="13">
        <v>3099</v>
      </c>
      <c r="G42" s="14">
        <f t="shared" si="0"/>
        <v>0.81816597760141929</v>
      </c>
      <c r="H42" s="13"/>
      <c r="I42" s="13">
        <v>760</v>
      </c>
      <c r="J42" s="13"/>
      <c r="K42" s="13"/>
      <c r="L42" s="13"/>
      <c r="M42" s="13"/>
      <c r="N42" s="13">
        <v>219500</v>
      </c>
      <c r="O42" s="13"/>
      <c r="P42" s="13">
        <v>219500</v>
      </c>
      <c r="Q42" s="13"/>
    </row>
    <row r="43" spans="1:17" s="15" customFormat="1" x14ac:dyDescent="0.25">
      <c r="A43" s="7" t="s">
        <v>27</v>
      </c>
      <c r="B43" s="7" t="s">
        <v>27</v>
      </c>
      <c r="C43" s="7" t="s">
        <v>226</v>
      </c>
      <c r="D43" s="12">
        <v>42215</v>
      </c>
      <c r="E43" s="13">
        <v>491130</v>
      </c>
      <c r="F43" s="13">
        <v>4389</v>
      </c>
      <c r="G43" s="14">
        <f t="shared" si="0"/>
        <v>0.89365341152037137</v>
      </c>
      <c r="H43" s="13"/>
      <c r="I43" s="13">
        <v>1091</v>
      </c>
      <c r="J43" s="13"/>
      <c r="K43" s="13"/>
      <c r="L43" s="13"/>
      <c r="M43" s="13"/>
      <c r="N43" s="13">
        <v>4065000</v>
      </c>
      <c r="O43" s="13"/>
      <c r="P43" s="13">
        <v>4065000</v>
      </c>
      <c r="Q43" s="7"/>
    </row>
    <row r="44" spans="1:17" s="15" customFormat="1" x14ac:dyDescent="0.25">
      <c r="A44" s="7" t="s">
        <v>27</v>
      </c>
      <c r="B44" s="7" t="s">
        <v>88</v>
      </c>
      <c r="C44" s="7" t="s">
        <v>227</v>
      </c>
      <c r="D44" s="12">
        <v>42214</v>
      </c>
      <c r="E44" s="13">
        <v>113311</v>
      </c>
      <c r="F44" s="13">
        <v>309</v>
      </c>
      <c r="G44" s="14">
        <f t="shared" si="0"/>
        <v>0.27270079692174631</v>
      </c>
      <c r="H44" s="13"/>
      <c r="I44" s="13">
        <v>68</v>
      </c>
      <c r="J44" s="13"/>
      <c r="K44" s="13"/>
      <c r="L44" s="13"/>
      <c r="M44" s="13"/>
      <c r="N44" s="13">
        <v>609750</v>
      </c>
      <c r="O44" s="13"/>
      <c r="P44" s="13">
        <v>609750</v>
      </c>
      <c r="Q44" s="7"/>
    </row>
    <row r="45" spans="1:17" s="15" customFormat="1" x14ac:dyDescent="0.25">
      <c r="A45" s="7" t="s">
        <v>27</v>
      </c>
      <c r="B45" s="7" t="s">
        <v>89</v>
      </c>
      <c r="C45" s="7" t="s">
        <v>228</v>
      </c>
      <c r="D45" s="12">
        <v>42214</v>
      </c>
      <c r="E45" s="13">
        <v>117143</v>
      </c>
      <c r="F45" s="13">
        <v>5932</v>
      </c>
      <c r="G45" s="14">
        <f t="shared" si="0"/>
        <v>5.0638962635411424</v>
      </c>
      <c r="H45" s="13">
        <v>1</v>
      </c>
      <c r="I45" s="13">
        <v>1651</v>
      </c>
      <c r="J45" s="13"/>
      <c r="K45" s="13"/>
      <c r="L45" s="13"/>
      <c r="M45" s="13"/>
      <c r="N45" s="13">
        <v>813000</v>
      </c>
      <c r="O45" s="13"/>
      <c r="P45" s="13">
        <v>813000</v>
      </c>
      <c r="Q45" s="7"/>
    </row>
    <row r="46" spans="1:17" s="15" customFormat="1" x14ac:dyDescent="0.25">
      <c r="A46" s="7" t="s">
        <v>27</v>
      </c>
      <c r="B46" s="7" t="s">
        <v>90</v>
      </c>
      <c r="C46" s="7" t="s">
        <v>229</v>
      </c>
      <c r="D46" s="12">
        <v>42215</v>
      </c>
      <c r="E46" s="13">
        <v>121401</v>
      </c>
      <c r="F46" s="13">
        <v>38516</v>
      </c>
      <c r="G46" s="14">
        <f t="shared" si="0"/>
        <v>31.726262551379314</v>
      </c>
      <c r="H46" s="13"/>
      <c r="I46" s="13">
        <v>9949</v>
      </c>
      <c r="J46" s="13"/>
      <c r="K46" s="13"/>
      <c r="L46" s="13"/>
      <c r="M46" s="13"/>
      <c r="N46" s="13">
        <v>1772340</v>
      </c>
      <c r="O46" s="13"/>
      <c r="P46" s="13">
        <v>1772340</v>
      </c>
      <c r="Q46" s="7"/>
    </row>
    <row r="47" spans="1:17" s="15" customFormat="1" x14ac:dyDescent="0.25">
      <c r="A47" s="7" t="s">
        <v>27</v>
      </c>
      <c r="B47" s="7" t="s">
        <v>91</v>
      </c>
      <c r="C47" s="7" t="s">
        <v>230</v>
      </c>
      <c r="D47" s="12">
        <v>42181</v>
      </c>
      <c r="E47" s="13">
        <v>145512</v>
      </c>
      <c r="F47" s="13">
        <v>23654</v>
      </c>
      <c r="G47" s="14">
        <f t="shared" si="0"/>
        <v>16.255703996921216</v>
      </c>
      <c r="H47" s="13">
        <v>21</v>
      </c>
      <c r="I47" s="13">
        <v>6050</v>
      </c>
      <c r="J47" s="13"/>
      <c r="K47" s="13"/>
      <c r="L47" s="13"/>
      <c r="M47" s="13"/>
      <c r="N47" s="13">
        <v>1289172</v>
      </c>
      <c r="O47" s="13"/>
      <c r="P47" s="13">
        <v>1289172</v>
      </c>
      <c r="Q47" s="13"/>
    </row>
    <row r="48" spans="1:17" s="15" customFormat="1" x14ac:dyDescent="0.25">
      <c r="A48" s="7" t="s">
        <v>27</v>
      </c>
      <c r="B48" s="7" t="s">
        <v>92</v>
      </c>
      <c r="C48" s="7" t="s">
        <v>231</v>
      </c>
      <c r="D48" s="12">
        <v>42218</v>
      </c>
      <c r="E48" s="13">
        <v>251145</v>
      </c>
      <c r="F48" s="13">
        <v>4772</v>
      </c>
      <c r="G48" s="14">
        <f t="shared" si="0"/>
        <v>1.9000975532063151</v>
      </c>
      <c r="H48" s="13"/>
      <c r="I48" s="13">
        <v>1069</v>
      </c>
      <c r="J48" s="13">
        <v>1</v>
      </c>
      <c r="K48" s="13"/>
      <c r="L48" s="13"/>
      <c r="M48" s="13"/>
      <c r="N48" s="13">
        <v>1439010</v>
      </c>
      <c r="O48" s="13"/>
      <c r="P48" s="13">
        <v>1439010</v>
      </c>
      <c r="Q48" s="7"/>
    </row>
    <row r="49" spans="1:17" s="15" customFormat="1" x14ac:dyDescent="0.25">
      <c r="A49" s="7" t="s">
        <v>27</v>
      </c>
      <c r="B49" s="7" t="s">
        <v>93</v>
      </c>
      <c r="C49" s="7" t="s">
        <v>232</v>
      </c>
      <c r="D49" s="12">
        <v>42218</v>
      </c>
      <c r="E49" s="13">
        <v>127540</v>
      </c>
      <c r="F49" s="13">
        <v>18271</v>
      </c>
      <c r="G49" s="14">
        <f t="shared" si="0"/>
        <v>14.325701740630389</v>
      </c>
      <c r="H49" s="13">
        <v>103</v>
      </c>
      <c r="I49" s="13">
        <v>4795</v>
      </c>
      <c r="J49" s="13">
        <v>1</v>
      </c>
      <c r="K49" s="13"/>
      <c r="L49" s="13"/>
      <c r="M49" s="13"/>
      <c r="N49" s="13">
        <v>4332000</v>
      </c>
      <c r="O49" s="13"/>
      <c r="P49" s="13">
        <v>4332000</v>
      </c>
      <c r="Q49" s="7"/>
    </row>
    <row r="50" spans="1:17" s="15" customFormat="1" x14ac:dyDescent="0.25">
      <c r="A50" s="7" t="s">
        <v>27</v>
      </c>
      <c r="B50" s="7" t="s">
        <v>94</v>
      </c>
      <c r="C50" s="7" t="s">
        <v>233</v>
      </c>
      <c r="D50" s="12">
        <v>42219</v>
      </c>
      <c r="E50" s="13">
        <v>196746</v>
      </c>
      <c r="F50" s="13">
        <v>456</v>
      </c>
      <c r="G50" s="14">
        <f t="shared" si="0"/>
        <v>0.23177091275044981</v>
      </c>
      <c r="H50" s="13"/>
      <c r="I50" s="13">
        <v>108</v>
      </c>
      <c r="J50" s="13"/>
      <c r="K50" s="13"/>
      <c r="L50" s="13"/>
      <c r="M50" s="13"/>
      <c r="N50" s="13"/>
      <c r="O50" s="13"/>
      <c r="P50" s="13"/>
      <c r="Q50" s="7"/>
    </row>
    <row r="51" spans="1:17" s="15" customFormat="1" x14ac:dyDescent="0.25">
      <c r="A51" s="7" t="s">
        <v>27</v>
      </c>
      <c r="B51" s="7" t="s">
        <v>95</v>
      </c>
      <c r="C51" s="7" t="s">
        <v>234</v>
      </c>
      <c r="D51" s="12">
        <v>42219</v>
      </c>
      <c r="E51" s="13">
        <v>107251</v>
      </c>
      <c r="F51" s="13">
        <v>3857</v>
      </c>
      <c r="G51" s="14">
        <f t="shared" si="0"/>
        <v>3.5962368649243364</v>
      </c>
      <c r="H51" s="13"/>
      <c r="I51" s="13">
        <v>792</v>
      </c>
      <c r="J51" s="13"/>
      <c r="K51" s="13"/>
      <c r="L51" s="13"/>
      <c r="M51" s="13"/>
      <c r="N51" s="13">
        <v>5048730</v>
      </c>
      <c r="O51" s="13"/>
      <c r="P51" s="13">
        <v>5048730</v>
      </c>
      <c r="Q51" s="7"/>
    </row>
    <row r="52" spans="1:17" s="15" customFormat="1" x14ac:dyDescent="0.25">
      <c r="A52" s="7" t="s">
        <v>27</v>
      </c>
      <c r="B52" s="7" t="s">
        <v>96</v>
      </c>
      <c r="C52" s="7" t="s">
        <v>235</v>
      </c>
      <c r="D52" s="12">
        <v>42219</v>
      </c>
      <c r="E52" s="13">
        <v>199709</v>
      </c>
      <c r="F52" s="13">
        <v>1665</v>
      </c>
      <c r="G52" s="14">
        <f t="shared" si="0"/>
        <v>0.83371305249137495</v>
      </c>
      <c r="H52" s="13"/>
      <c r="I52" s="13">
        <v>327</v>
      </c>
      <c r="J52" s="13"/>
      <c r="K52" s="13"/>
      <c r="L52" s="13"/>
      <c r="M52" s="13"/>
      <c r="N52" s="13"/>
      <c r="O52" s="13"/>
      <c r="P52" s="13"/>
      <c r="Q52" s="7"/>
    </row>
    <row r="53" spans="1:17" s="15" customFormat="1" x14ac:dyDescent="0.25">
      <c r="A53" s="7" t="s">
        <v>27</v>
      </c>
      <c r="B53" s="7" t="s">
        <v>97</v>
      </c>
      <c r="C53" s="7" t="s">
        <v>236</v>
      </c>
      <c r="D53" s="12">
        <v>42219</v>
      </c>
      <c r="E53" s="13">
        <v>172122</v>
      </c>
      <c r="F53" s="13">
        <v>4772</v>
      </c>
      <c r="G53" s="14">
        <f t="shared" si="0"/>
        <v>2.7724520979305374</v>
      </c>
      <c r="H53" s="13"/>
      <c r="I53" s="13">
        <v>1312</v>
      </c>
      <c r="J53" s="13"/>
      <c r="K53" s="13"/>
      <c r="L53" s="13"/>
      <c r="M53" s="13"/>
      <c r="N53" s="13">
        <v>1382100</v>
      </c>
      <c r="O53" s="13"/>
      <c r="P53" s="13">
        <v>1382100</v>
      </c>
      <c r="Q53" s="7"/>
    </row>
    <row r="54" spans="1:17" s="15" customFormat="1" x14ac:dyDescent="0.25">
      <c r="A54" s="7" t="s">
        <v>27</v>
      </c>
      <c r="B54" s="7" t="s">
        <v>98</v>
      </c>
      <c r="C54" s="7" t="s">
        <v>237</v>
      </c>
      <c r="D54" s="12">
        <v>42219</v>
      </c>
      <c r="E54" s="13">
        <v>122411</v>
      </c>
      <c r="F54" s="13">
        <v>11898</v>
      </c>
      <c r="G54" s="14">
        <f t="shared" si="0"/>
        <v>9.7197147315192254</v>
      </c>
      <c r="H54" s="13"/>
      <c r="I54" s="13">
        <v>2748</v>
      </c>
      <c r="J54" s="13"/>
      <c r="K54" s="13"/>
      <c r="L54" s="13"/>
      <c r="M54" s="13"/>
      <c r="N54" s="13">
        <v>813000</v>
      </c>
      <c r="O54" s="13"/>
      <c r="P54" s="13">
        <v>813000</v>
      </c>
      <c r="Q54" s="7"/>
    </row>
    <row r="55" spans="1:17" s="15" customFormat="1" x14ac:dyDescent="0.25">
      <c r="A55" s="7" t="s">
        <v>27</v>
      </c>
      <c r="B55" s="7" t="s">
        <v>99</v>
      </c>
      <c r="C55" s="7" t="s">
        <v>238</v>
      </c>
      <c r="D55" s="12">
        <v>42219</v>
      </c>
      <c r="E55" s="13">
        <v>126659</v>
      </c>
      <c r="F55" s="13">
        <v>1806</v>
      </c>
      <c r="G55" s="14">
        <f t="shared" si="0"/>
        <v>1.4258757766917471</v>
      </c>
      <c r="H55" s="13">
        <v>11</v>
      </c>
      <c r="I55" s="13">
        <v>471</v>
      </c>
      <c r="J55" s="13"/>
      <c r="K55" s="13"/>
      <c r="L55" s="13"/>
      <c r="M55" s="13"/>
      <c r="N55" s="13">
        <v>813000</v>
      </c>
      <c r="O55" s="13"/>
      <c r="P55" s="13">
        <v>813000</v>
      </c>
      <c r="Q55" s="7"/>
    </row>
    <row r="56" spans="1:17" s="15" customFormat="1" x14ac:dyDescent="0.25">
      <c r="A56" s="7" t="s">
        <v>27</v>
      </c>
      <c r="B56" s="7" t="s">
        <v>100</v>
      </c>
      <c r="C56" s="7" t="s">
        <v>239</v>
      </c>
      <c r="D56" s="12">
        <v>42219</v>
      </c>
      <c r="E56" s="13">
        <v>150959</v>
      </c>
      <c r="F56" s="13">
        <v>5743</v>
      </c>
      <c r="G56" s="14">
        <f t="shared" si="0"/>
        <v>3.8043442259156457</v>
      </c>
      <c r="H56" s="13"/>
      <c r="I56" s="13">
        <v>2052</v>
      </c>
      <c r="J56" s="13"/>
      <c r="K56" s="13"/>
      <c r="L56" s="13"/>
      <c r="M56" s="13"/>
      <c r="N56" s="13">
        <v>3484770</v>
      </c>
      <c r="O56" s="13"/>
      <c r="P56" s="13">
        <v>3484770</v>
      </c>
      <c r="Q56" s="7"/>
    </row>
    <row r="57" spans="1:17" s="15" customFormat="1" x14ac:dyDescent="0.25">
      <c r="A57" s="7" t="s">
        <v>27</v>
      </c>
      <c r="B57" s="7" t="s">
        <v>101</v>
      </c>
      <c r="C57" s="7" t="s">
        <v>240</v>
      </c>
      <c r="D57" s="12">
        <v>42219</v>
      </c>
      <c r="E57" s="13">
        <v>177255</v>
      </c>
      <c r="F57" s="13">
        <v>32617</v>
      </c>
      <c r="G57" s="14">
        <f t="shared" si="0"/>
        <v>18.401173450678403</v>
      </c>
      <c r="H57" s="13"/>
      <c r="I57" s="13">
        <v>8056</v>
      </c>
      <c r="J57" s="13"/>
      <c r="K57" s="13"/>
      <c r="L57" s="13"/>
      <c r="M57" s="13"/>
      <c r="N57" s="13">
        <v>3249000</v>
      </c>
      <c r="O57" s="13"/>
      <c r="P57" s="13">
        <v>3249000</v>
      </c>
      <c r="Q57" s="7"/>
    </row>
    <row r="58" spans="1:17" s="15" customFormat="1" x14ac:dyDescent="0.25">
      <c r="A58" s="7" t="s">
        <v>27</v>
      </c>
      <c r="B58" s="7" t="s">
        <v>102</v>
      </c>
      <c r="C58" s="7" t="s">
        <v>103</v>
      </c>
      <c r="D58" s="12">
        <v>42219</v>
      </c>
      <c r="E58" s="13">
        <v>130900</v>
      </c>
      <c r="F58" s="13">
        <v>1943</v>
      </c>
      <c r="G58" s="14">
        <f t="shared" si="0"/>
        <v>1.4843391902215433</v>
      </c>
      <c r="H58" s="13">
        <v>1</v>
      </c>
      <c r="I58" s="13">
        <v>465</v>
      </c>
      <c r="J58" s="13"/>
      <c r="K58" s="13"/>
      <c r="L58" s="13"/>
      <c r="M58" s="13"/>
      <c r="N58" s="13"/>
      <c r="O58" s="13"/>
      <c r="P58" s="13"/>
      <c r="Q58" s="7"/>
    </row>
    <row r="59" spans="1:17" s="15" customFormat="1" x14ac:dyDescent="0.25">
      <c r="A59" s="7" t="s">
        <v>27</v>
      </c>
      <c r="B59" s="7" t="s">
        <v>104</v>
      </c>
      <c r="C59" s="7" t="s">
        <v>105</v>
      </c>
      <c r="D59" s="12">
        <v>42219</v>
      </c>
      <c r="E59" s="13">
        <v>67378</v>
      </c>
      <c r="F59" s="13">
        <v>984</v>
      </c>
      <c r="G59" s="14">
        <f t="shared" si="0"/>
        <v>1.4604173469084865</v>
      </c>
      <c r="H59" s="13"/>
      <c r="I59" s="13">
        <v>221</v>
      </c>
      <c r="J59" s="13"/>
      <c r="K59" s="13"/>
      <c r="L59" s="13"/>
      <c r="M59" s="13"/>
      <c r="N59" s="13"/>
      <c r="O59" s="13"/>
      <c r="P59" s="13"/>
      <c r="Q59" s="7"/>
    </row>
    <row r="60" spans="1:17" s="15" customFormat="1" ht="15" customHeight="1" x14ac:dyDescent="0.25">
      <c r="A60" s="7" t="s">
        <v>19</v>
      </c>
      <c r="B60" s="7" t="s">
        <v>106</v>
      </c>
      <c r="C60" s="7" t="s">
        <v>241</v>
      </c>
      <c r="D60" s="12">
        <v>42201</v>
      </c>
      <c r="E60" s="13">
        <v>104266</v>
      </c>
      <c r="F60" s="13">
        <v>21264</v>
      </c>
      <c r="G60" s="14">
        <f t="shared" si="0"/>
        <v>20.393992288953257</v>
      </c>
      <c r="H60" s="13">
        <v>80</v>
      </c>
      <c r="I60" s="13">
        <v>4582</v>
      </c>
      <c r="J60" s="13"/>
      <c r="K60" s="13">
        <v>66250</v>
      </c>
      <c r="L60" s="13"/>
      <c r="M60" s="13">
        <v>500000</v>
      </c>
      <c r="N60" s="13">
        <v>513340</v>
      </c>
      <c r="O60" s="13"/>
      <c r="P60" s="13">
        <v>1079590</v>
      </c>
      <c r="Q60" s="13"/>
    </row>
    <row r="61" spans="1:17" s="15" customFormat="1" ht="15" customHeight="1" x14ac:dyDescent="0.25">
      <c r="A61" s="7" t="s">
        <v>19</v>
      </c>
      <c r="B61" s="7" t="s">
        <v>107</v>
      </c>
      <c r="C61" s="7" t="s">
        <v>242</v>
      </c>
      <c r="D61" s="12">
        <v>42201</v>
      </c>
      <c r="E61" s="13">
        <v>295497</v>
      </c>
      <c r="F61" s="13">
        <v>7443</v>
      </c>
      <c r="G61" s="14">
        <f t="shared" si="0"/>
        <v>2.5188072975360156</v>
      </c>
      <c r="H61" s="13">
        <v>14</v>
      </c>
      <c r="I61" s="13">
        <v>760</v>
      </c>
      <c r="J61" s="13">
        <v>1</v>
      </c>
      <c r="K61" s="13">
        <v>3595050</v>
      </c>
      <c r="L61" s="13"/>
      <c r="M61" s="13"/>
      <c r="N61" s="13">
        <v>2439000</v>
      </c>
      <c r="O61" s="13">
        <v>100000</v>
      </c>
      <c r="P61" s="13">
        <v>6134050</v>
      </c>
      <c r="Q61" s="13"/>
    </row>
    <row r="62" spans="1:17" s="15" customFormat="1" ht="15" customHeight="1" x14ac:dyDescent="0.25">
      <c r="A62" s="7" t="s">
        <v>19</v>
      </c>
      <c r="B62" s="7" t="s">
        <v>108</v>
      </c>
      <c r="C62" s="7" t="s">
        <v>243</v>
      </c>
      <c r="D62" s="12">
        <v>42201</v>
      </c>
      <c r="E62" s="13">
        <v>103847</v>
      </c>
      <c r="F62" s="13">
        <v>1705</v>
      </c>
      <c r="G62" s="14">
        <f t="shared" si="0"/>
        <v>1.6418384739087311</v>
      </c>
      <c r="H62" s="13">
        <v>3</v>
      </c>
      <c r="I62" s="13">
        <v>459</v>
      </c>
      <c r="J62" s="13">
        <v>1</v>
      </c>
      <c r="K62" s="13">
        <v>1278450</v>
      </c>
      <c r="L62" s="13"/>
      <c r="M62" s="13"/>
      <c r="N62" s="13">
        <v>2032500</v>
      </c>
      <c r="O62" s="13">
        <v>100000</v>
      </c>
      <c r="P62" s="13">
        <v>3410950</v>
      </c>
      <c r="Q62" s="13"/>
    </row>
    <row r="63" spans="1:17" s="15" customFormat="1" ht="15" customHeight="1" x14ac:dyDescent="0.25">
      <c r="A63" s="7" t="s">
        <v>19</v>
      </c>
      <c r="B63" s="7" t="s">
        <v>109</v>
      </c>
      <c r="C63" s="7" t="s">
        <v>244</v>
      </c>
      <c r="D63" s="12">
        <v>42202</v>
      </c>
      <c r="E63" s="13">
        <v>134253</v>
      </c>
      <c r="F63" s="13">
        <v>37584</v>
      </c>
      <c r="G63" s="14">
        <f t="shared" si="0"/>
        <v>27.994905141784542</v>
      </c>
      <c r="H63" s="13">
        <v>49</v>
      </c>
      <c r="I63" s="13">
        <v>7562</v>
      </c>
      <c r="J63" s="13">
        <v>1</v>
      </c>
      <c r="K63" s="13"/>
      <c r="L63" s="13"/>
      <c r="M63" s="13"/>
      <c r="N63" s="13"/>
      <c r="O63" s="13">
        <v>100000</v>
      </c>
      <c r="P63" s="13">
        <v>100000</v>
      </c>
      <c r="Q63" s="7"/>
    </row>
    <row r="64" spans="1:17" s="15" customFormat="1" ht="15" customHeight="1" x14ac:dyDescent="0.25">
      <c r="A64" s="7" t="s">
        <v>19</v>
      </c>
      <c r="B64" s="7" t="s">
        <v>110</v>
      </c>
      <c r="C64" s="7" t="s">
        <v>245</v>
      </c>
      <c r="D64" s="12">
        <v>42203</v>
      </c>
      <c r="E64" s="13">
        <v>145064</v>
      </c>
      <c r="F64" s="13">
        <v>15576</v>
      </c>
      <c r="G64" s="14">
        <f t="shared" si="0"/>
        <v>10.737329730325925</v>
      </c>
      <c r="H64" s="13">
        <v>13</v>
      </c>
      <c r="I64" s="13">
        <v>3390</v>
      </c>
      <c r="J64" s="13">
        <v>4</v>
      </c>
      <c r="K64" s="13">
        <v>13222200</v>
      </c>
      <c r="L64" s="13"/>
      <c r="M64" s="13">
        <v>550000</v>
      </c>
      <c r="N64" s="13">
        <v>3494726</v>
      </c>
      <c r="O64" s="13">
        <v>400000</v>
      </c>
      <c r="P64" s="13">
        <v>17666926</v>
      </c>
      <c r="Q64" s="7"/>
    </row>
    <row r="65" spans="1:17" s="15" customFormat="1" ht="15" customHeight="1" x14ac:dyDescent="0.25">
      <c r="A65" s="7" t="s">
        <v>19</v>
      </c>
      <c r="B65" s="7" t="s">
        <v>111</v>
      </c>
      <c r="C65" s="7" t="s">
        <v>246</v>
      </c>
      <c r="D65" s="12">
        <v>42203</v>
      </c>
      <c r="E65" s="13">
        <v>123666</v>
      </c>
      <c r="F65" s="13">
        <v>4927</v>
      </c>
      <c r="G65" s="14">
        <f t="shared" si="0"/>
        <v>3.984118512768263</v>
      </c>
      <c r="H65" s="13"/>
      <c r="I65" s="13">
        <v>865</v>
      </c>
      <c r="J65" s="13"/>
      <c r="K65" s="13">
        <v>189450</v>
      </c>
      <c r="L65" s="13"/>
      <c r="M65" s="13"/>
      <c r="N65" s="13">
        <v>495930</v>
      </c>
      <c r="O65" s="13"/>
      <c r="P65" s="13">
        <v>685380</v>
      </c>
      <c r="Q65" s="7"/>
    </row>
    <row r="66" spans="1:17" s="15" customFormat="1" ht="15" customHeight="1" x14ac:dyDescent="0.25">
      <c r="A66" s="7" t="s">
        <v>19</v>
      </c>
      <c r="B66" s="7" t="s">
        <v>112</v>
      </c>
      <c r="C66" s="7" t="s">
        <v>247</v>
      </c>
      <c r="D66" s="12">
        <v>42204</v>
      </c>
      <c r="E66" s="13">
        <v>119939</v>
      </c>
      <c r="F66" s="13">
        <v>218</v>
      </c>
      <c r="G66" s="14">
        <f t="shared" si="0"/>
        <v>0.1817590608559351</v>
      </c>
      <c r="H66" s="13">
        <v>12</v>
      </c>
      <c r="I66" s="13">
        <v>28</v>
      </c>
      <c r="J66" s="13"/>
      <c r="K66" s="13">
        <v>173250</v>
      </c>
      <c r="L66" s="13"/>
      <c r="M66" s="13">
        <v>600000</v>
      </c>
      <c r="N66" s="13">
        <v>492432</v>
      </c>
      <c r="O66" s="13"/>
      <c r="P66" s="13">
        <v>1265682</v>
      </c>
      <c r="Q66" s="7"/>
    </row>
    <row r="67" spans="1:17" s="15" customFormat="1" ht="15" customHeight="1" x14ac:dyDescent="0.25">
      <c r="A67" s="7" t="s">
        <v>19</v>
      </c>
      <c r="B67" s="7" t="s">
        <v>113</v>
      </c>
      <c r="C67" s="7" t="s">
        <v>248</v>
      </c>
      <c r="D67" s="12">
        <v>42204</v>
      </c>
      <c r="E67" s="13">
        <v>118056</v>
      </c>
      <c r="F67" s="13">
        <v>7806</v>
      </c>
      <c r="G67" s="14">
        <f t="shared" si="0"/>
        <v>6.61211628379752</v>
      </c>
      <c r="H67" s="13">
        <v>32</v>
      </c>
      <c r="I67" s="13">
        <v>56</v>
      </c>
      <c r="J67" s="13"/>
      <c r="K67" s="13"/>
      <c r="L67" s="13"/>
      <c r="M67" s="13"/>
      <c r="N67" s="13">
        <v>162600</v>
      </c>
      <c r="O67" s="13"/>
      <c r="P67" s="13">
        <v>162600</v>
      </c>
      <c r="Q67" s="7"/>
    </row>
    <row r="68" spans="1:17" s="15" customFormat="1" ht="15" customHeight="1" x14ac:dyDescent="0.25">
      <c r="A68" s="7" t="s">
        <v>19</v>
      </c>
      <c r="B68" s="7" t="s">
        <v>114</v>
      </c>
      <c r="C68" s="7" t="s">
        <v>249</v>
      </c>
      <c r="D68" s="12">
        <v>42204</v>
      </c>
      <c r="E68" s="13">
        <v>371963</v>
      </c>
      <c r="F68" s="13">
        <v>39321</v>
      </c>
      <c r="G68" s="14">
        <f t="shared" si="0"/>
        <v>10.571212728147691</v>
      </c>
      <c r="H68" s="13">
        <v>7</v>
      </c>
      <c r="I68" s="13">
        <v>3925</v>
      </c>
      <c r="J68" s="13">
        <v>1</v>
      </c>
      <c r="K68" s="13"/>
      <c r="L68" s="13"/>
      <c r="M68" s="13"/>
      <c r="N68" s="13"/>
      <c r="O68" s="13">
        <v>100000</v>
      </c>
      <c r="P68" s="13">
        <v>100000</v>
      </c>
      <c r="Q68" s="7"/>
    </row>
    <row r="69" spans="1:17" s="15" customFormat="1" ht="15" customHeight="1" x14ac:dyDescent="0.25">
      <c r="A69" s="7" t="s">
        <v>19</v>
      </c>
      <c r="B69" s="7" t="s">
        <v>115</v>
      </c>
      <c r="C69" s="7" t="s">
        <v>250</v>
      </c>
      <c r="D69" s="12">
        <v>42204</v>
      </c>
      <c r="E69" s="13">
        <v>145924</v>
      </c>
      <c r="F69" s="13">
        <v>16</v>
      </c>
      <c r="G69" s="14">
        <f t="shared" ref="G69:G132" si="1">F69/E69*100</f>
        <v>1.0964611715687619E-2</v>
      </c>
      <c r="H69" s="13"/>
      <c r="I69" s="13">
        <v>2</v>
      </c>
      <c r="J69" s="13"/>
      <c r="K69" s="13"/>
      <c r="L69" s="13"/>
      <c r="M69" s="13"/>
      <c r="N69" s="13"/>
      <c r="O69" s="13"/>
      <c r="P69" s="13"/>
      <c r="Q69" s="7"/>
    </row>
    <row r="70" spans="1:17" s="15" customFormat="1" ht="15" customHeight="1" x14ac:dyDescent="0.25">
      <c r="A70" s="7" t="s">
        <v>19</v>
      </c>
      <c r="B70" s="7" t="s">
        <v>116</v>
      </c>
      <c r="C70" s="7" t="s">
        <v>251</v>
      </c>
      <c r="D70" s="12">
        <v>42204</v>
      </c>
      <c r="E70" s="13">
        <v>155626</v>
      </c>
      <c r="F70" s="13">
        <v>2990</v>
      </c>
      <c r="G70" s="14">
        <f t="shared" si="1"/>
        <v>1.9212727950342487</v>
      </c>
      <c r="H70" s="13">
        <v>2</v>
      </c>
      <c r="I70" s="13">
        <v>619</v>
      </c>
      <c r="J70" s="13"/>
      <c r="K70" s="13">
        <v>8100</v>
      </c>
      <c r="L70" s="13"/>
      <c r="M70" s="13">
        <v>100000</v>
      </c>
      <c r="N70" s="13">
        <v>44132</v>
      </c>
      <c r="O70" s="13"/>
      <c r="P70" s="13">
        <v>152232</v>
      </c>
      <c r="Q70" s="7"/>
    </row>
    <row r="71" spans="1:17" s="15" customFormat="1" ht="15" customHeight="1" x14ac:dyDescent="0.25">
      <c r="A71" s="7" t="s">
        <v>19</v>
      </c>
      <c r="B71" s="7" t="s">
        <v>117</v>
      </c>
      <c r="C71" s="7" t="s">
        <v>252</v>
      </c>
      <c r="D71" s="12">
        <v>42204</v>
      </c>
      <c r="E71" s="13">
        <v>196143</v>
      </c>
      <c r="F71" s="13">
        <v>9059</v>
      </c>
      <c r="G71" s="14">
        <f t="shared" si="1"/>
        <v>4.618569105193659</v>
      </c>
      <c r="H71" s="13"/>
      <c r="I71" s="13">
        <v>2164</v>
      </c>
      <c r="J71" s="13"/>
      <c r="K71" s="13"/>
      <c r="L71" s="13"/>
      <c r="M71" s="13"/>
      <c r="N71" s="13"/>
      <c r="O71" s="13"/>
      <c r="P71" s="13"/>
      <c r="Q71" s="7"/>
    </row>
    <row r="72" spans="1:17" s="15" customFormat="1" ht="15" customHeight="1" x14ac:dyDescent="0.25">
      <c r="A72" s="7" t="s">
        <v>19</v>
      </c>
      <c r="B72" s="7" t="s">
        <v>118</v>
      </c>
      <c r="C72" s="7" t="s">
        <v>253</v>
      </c>
      <c r="D72" s="12">
        <v>42213</v>
      </c>
      <c r="E72" s="13">
        <v>56386</v>
      </c>
      <c r="F72" s="13">
        <v>2278</v>
      </c>
      <c r="G72" s="14">
        <f t="shared" si="1"/>
        <v>4.0400099315432909</v>
      </c>
      <c r="H72" s="13">
        <v>87</v>
      </c>
      <c r="I72" s="13">
        <v>506</v>
      </c>
      <c r="J72" s="13"/>
      <c r="K72" s="13"/>
      <c r="L72" s="13"/>
      <c r="M72" s="13"/>
      <c r="N72" s="13"/>
      <c r="O72" s="13"/>
      <c r="P72" s="13"/>
      <c r="Q72" s="7"/>
    </row>
    <row r="73" spans="1:17" s="15" customFormat="1" ht="15" customHeight="1" x14ac:dyDescent="0.25">
      <c r="A73" s="7" t="s">
        <v>19</v>
      </c>
      <c r="B73" s="7" t="s">
        <v>119</v>
      </c>
      <c r="C73" s="7" t="s">
        <v>254</v>
      </c>
      <c r="D73" s="12">
        <v>42215</v>
      </c>
      <c r="E73" s="13">
        <v>347363</v>
      </c>
      <c r="F73" s="13">
        <v>69436</v>
      </c>
      <c r="G73" s="14">
        <f t="shared" si="1"/>
        <v>19.989463471929941</v>
      </c>
      <c r="H73" s="13">
        <v>213</v>
      </c>
      <c r="I73" s="13">
        <v>15476</v>
      </c>
      <c r="J73" s="13">
        <v>2</v>
      </c>
      <c r="K73" s="13">
        <v>14000000</v>
      </c>
      <c r="L73" s="13"/>
      <c r="M73" s="13"/>
      <c r="N73" s="13">
        <v>24535840</v>
      </c>
      <c r="O73" s="13">
        <v>200000</v>
      </c>
      <c r="P73" s="13">
        <v>38735840</v>
      </c>
      <c r="Q73" s="7"/>
    </row>
    <row r="74" spans="1:17" s="15" customFormat="1" ht="15" customHeight="1" x14ac:dyDescent="0.25">
      <c r="A74" s="7" t="s">
        <v>19</v>
      </c>
      <c r="B74" s="7" t="s">
        <v>120</v>
      </c>
      <c r="C74" s="7" t="s">
        <v>255</v>
      </c>
      <c r="D74" s="12">
        <v>42216</v>
      </c>
      <c r="E74" s="13">
        <v>51324</v>
      </c>
      <c r="F74" s="13">
        <v>950</v>
      </c>
      <c r="G74" s="14">
        <f t="shared" si="1"/>
        <v>1.8509858935390848</v>
      </c>
      <c r="H74" s="13">
        <v>1</v>
      </c>
      <c r="I74" s="13">
        <v>198</v>
      </c>
      <c r="J74" s="13">
        <v>3</v>
      </c>
      <c r="K74" s="13"/>
      <c r="L74" s="13"/>
      <c r="M74" s="13"/>
      <c r="N74" s="13"/>
      <c r="O74" s="13"/>
      <c r="P74" s="13"/>
      <c r="Q74" s="7"/>
    </row>
    <row r="75" spans="1:17" s="15" customFormat="1" ht="15" customHeight="1" x14ac:dyDescent="0.25">
      <c r="A75" s="7" t="s">
        <v>19</v>
      </c>
      <c r="B75" s="7" t="s">
        <v>121</v>
      </c>
      <c r="C75" s="7" t="s">
        <v>256</v>
      </c>
      <c r="D75" s="12">
        <v>42220</v>
      </c>
      <c r="E75" s="13">
        <v>121770</v>
      </c>
      <c r="F75" s="13">
        <v>35183</v>
      </c>
      <c r="G75" s="14">
        <f t="shared" si="1"/>
        <v>28.892994990555966</v>
      </c>
      <c r="H75" s="13">
        <v>2</v>
      </c>
      <c r="I75" s="13">
        <v>6963</v>
      </c>
      <c r="J75" s="13"/>
      <c r="K75" s="13"/>
      <c r="L75" s="13"/>
      <c r="M75" s="13"/>
      <c r="N75" s="13"/>
      <c r="O75" s="13"/>
      <c r="P75" s="13"/>
      <c r="Q75" s="7"/>
    </row>
    <row r="76" spans="1:17" s="15" customFormat="1" ht="15" customHeight="1" x14ac:dyDescent="0.25">
      <c r="A76" s="7" t="s">
        <v>19</v>
      </c>
      <c r="B76" s="7" t="s">
        <v>122</v>
      </c>
      <c r="C76" s="7" t="s">
        <v>257</v>
      </c>
      <c r="D76" s="12">
        <v>42217</v>
      </c>
      <c r="E76" s="13">
        <v>106440</v>
      </c>
      <c r="F76" s="13">
        <v>28008</v>
      </c>
      <c r="G76" s="14">
        <f t="shared" si="1"/>
        <v>26.313416009019164</v>
      </c>
      <c r="H76" s="13"/>
      <c r="I76" s="13">
        <v>6242</v>
      </c>
      <c r="J76" s="13"/>
      <c r="K76" s="13">
        <v>4718700</v>
      </c>
      <c r="L76" s="13"/>
      <c r="M76" s="13"/>
      <c r="N76" s="13">
        <v>4065000</v>
      </c>
      <c r="O76" s="13"/>
      <c r="P76" s="13">
        <v>8783700</v>
      </c>
      <c r="Q76" s="7"/>
    </row>
    <row r="77" spans="1:17" s="15" customFormat="1" ht="15" customHeight="1" x14ac:dyDescent="0.25">
      <c r="A77" s="7" t="s">
        <v>19</v>
      </c>
      <c r="B77" s="7" t="s">
        <v>123</v>
      </c>
      <c r="C77" s="7" t="s">
        <v>258</v>
      </c>
      <c r="D77" s="12">
        <v>42220</v>
      </c>
      <c r="E77" s="13">
        <v>141139</v>
      </c>
      <c r="F77" s="13">
        <v>7467</v>
      </c>
      <c r="G77" s="14">
        <f t="shared" si="1"/>
        <v>5.2905291946237396</v>
      </c>
      <c r="H77" s="13"/>
      <c r="I77" s="13">
        <v>1531</v>
      </c>
      <c r="J77" s="13">
        <v>1</v>
      </c>
      <c r="K77" s="13"/>
      <c r="L77" s="13"/>
      <c r="M77" s="13"/>
      <c r="N77" s="13"/>
      <c r="O77" s="13"/>
      <c r="P77" s="13"/>
      <c r="Q77" s="7"/>
    </row>
    <row r="78" spans="1:17" s="15" customFormat="1" ht="15" customHeight="1" x14ac:dyDescent="0.25">
      <c r="A78" s="7" t="s">
        <v>19</v>
      </c>
      <c r="B78" s="7" t="s">
        <v>124</v>
      </c>
      <c r="C78" s="7" t="s">
        <v>259</v>
      </c>
      <c r="D78" s="12">
        <v>42217</v>
      </c>
      <c r="E78" s="13">
        <v>114827</v>
      </c>
      <c r="F78" s="13">
        <v>6194</v>
      </c>
      <c r="G78" s="14">
        <f t="shared" si="1"/>
        <v>5.3942017121408723</v>
      </c>
      <c r="H78" s="13">
        <v>385</v>
      </c>
      <c r="I78" s="13">
        <v>1172</v>
      </c>
      <c r="J78" s="13"/>
      <c r="K78" s="13">
        <v>2621700</v>
      </c>
      <c r="L78" s="13"/>
      <c r="M78" s="13"/>
      <c r="N78" s="13"/>
      <c r="O78" s="13"/>
      <c r="P78" s="13">
        <v>2621700</v>
      </c>
      <c r="Q78" s="7"/>
    </row>
    <row r="79" spans="1:17" s="15" customFormat="1" ht="15" customHeight="1" x14ac:dyDescent="0.25">
      <c r="A79" s="7" t="s">
        <v>19</v>
      </c>
      <c r="B79" s="7" t="s">
        <v>125</v>
      </c>
      <c r="C79" s="7" t="s">
        <v>260</v>
      </c>
      <c r="D79" s="12">
        <v>42220</v>
      </c>
      <c r="E79" s="13">
        <v>105837</v>
      </c>
      <c r="F79" s="13">
        <v>11095</v>
      </c>
      <c r="G79" s="14">
        <f t="shared" si="1"/>
        <v>10.483101372865821</v>
      </c>
      <c r="H79" s="13"/>
      <c r="I79" s="13">
        <v>1597</v>
      </c>
      <c r="J79" s="13"/>
      <c r="K79" s="13"/>
      <c r="L79" s="13"/>
      <c r="M79" s="13"/>
      <c r="N79" s="13"/>
      <c r="O79" s="13"/>
      <c r="P79" s="13"/>
      <c r="Q79" s="7"/>
    </row>
    <row r="80" spans="1:17" s="15" customFormat="1" ht="15" customHeight="1" x14ac:dyDescent="0.25">
      <c r="A80" s="7" t="s">
        <v>19</v>
      </c>
      <c r="B80" s="7" t="s">
        <v>177</v>
      </c>
      <c r="C80" s="7" t="s">
        <v>178</v>
      </c>
      <c r="D80" s="12"/>
      <c r="E80" s="13">
        <v>106821</v>
      </c>
      <c r="F80" s="13">
        <v>6335</v>
      </c>
      <c r="G80" s="14">
        <f t="shared" si="1"/>
        <v>5.9304818340962919</v>
      </c>
      <c r="H80" s="13"/>
      <c r="I80" s="13">
        <v>1444</v>
      </c>
      <c r="J80" s="13"/>
      <c r="K80" s="13"/>
      <c r="L80" s="13"/>
      <c r="M80" s="13"/>
      <c r="N80" s="13"/>
      <c r="O80" s="13"/>
      <c r="P80" s="13"/>
      <c r="Q80" s="7"/>
    </row>
    <row r="81" spans="1:17" s="15" customFormat="1" ht="15" customHeight="1" x14ac:dyDescent="0.25">
      <c r="A81" s="7" t="s">
        <v>19</v>
      </c>
      <c r="B81" s="7" t="s">
        <v>19</v>
      </c>
      <c r="C81" s="7" t="s">
        <v>179</v>
      </c>
      <c r="D81" s="12"/>
      <c r="E81" s="13">
        <v>307138</v>
      </c>
      <c r="F81" s="13">
        <v>19920</v>
      </c>
      <c r="G81" s="14">
        <f t="shared" si="1"/>
        <v>6.4856839596533158</v>
      </c>
      <c r="H81" s="13"/>
      <c r="I81" s="13">
        <v>5673</v>
      </c>
      <c r="J81" s="13"/>
      <c r="K81" s="13"/>
      <c r="L81" s="13"/>
      <c r="M81" s="13"/>
      <c r="N81" s="13"/>
      <c r="O81" s="13"/>
      <c r="P81" s="13"/>
      <c r="Q81" s="7"/>
    </row>
    <row r="82" spans="1:17" s="15" customFormat="1" ht="15" customHeight="1" x14ac:dyDescent="0.25">
      <c r="A82" s="7" t="s">
        <v>19</v>
      </c>
      <c r="B82" s="7" t="s">
        <v>180</v>
      </c>
      <c r="C82" s="7" t="s">
        <v>181</v>
      </c>
      <c r="D82" s="12"/>
      <c r="E82" s="13">
        <v>73809</v>
      </c>
      <c r="F82" s="13">
        <v>2129</v>
      </c>
      <c r="G82" s="14">
        <f t="shared" si="1"/>
        <v>2.8844720833502686</v>
      </c>
      <c r="H82" s="13"/>
      <c r="I82" s="13">
        <v>435</v>
      </c>
      <c r="J82" s="13"/>
      <c r="K82" s="13"/>
      <c r="L82" s="13"/>
      <c r="M82" s="13"/>
      <c r="N82" s="13"/>
      <c r="O82" s="13"/>
      <c r="P82" s="13"/>
      <c r="Q82" s="7"/>
    </row>
    <row r="83" spans="1:17" s="15" customFormat="1" ht="15" customHeight="1" x14ac:dyDescent="0.25">
      <c r="A83" s="7" t="s">
        <v>33</v>
      </c>
      <c r="B83" s="7" t="s">
        <v>126</v>
      </c>
      <c r="C83" s="7" t="s">
        <v>261</v>
      </c>
      <c r="D83" s="12">
        <v>42203</v>
      </c>
      <c r="E83" s="13">
        <v>132264</v>
      </c>
      <c r="F83" s="13">
        <v>4872</v>
      </c>
      <c r="G83" s="14">
        <f t="shared" si="1"/>
        <v>3.6835420068953004</v>
      </c>
      <c r="H83" s="13"/>
      <c r="I83" s="13">
        <v>911</v>
      </c>
      <c r="J83" s="13">
        <v>1</v>
      </c>
      <c r="K83" s="13">
        <v>12703250</v>
      </c>
      <c r="L83" s="13"/>
      <c r="M83" s="13"/>
      <c r="N83" s="13">
        <v>2910540</v>
      </c>
      <c r="O83" s="13">
        <v>100000</v>
      </c>
      <c r="P83" s="13">
        <v>15713790</v>
      </c>
      <c r="Q83" s="7"/>
    </row>
    <row r="84" spans="1:17" s="15" customFormat="1" ht="15" customHeight="1" x14ac:dyDescent="0.25">
      <c r="A84" s="7" t="s">
        <v>33</v>
      </c>
      <c r="B84" s="7" t="s">
        <v>127</v>
      </c>
      <c r="C84" s="7" t="s">
        <v>262</v>
      </c>
      <c r="D84" s="12">
        <v>42208</v>
      </c>
      <c r="E84" s="13">
        <v>331964</v>
      </c>
      <c r="F84" s="13">
        <v>336</v>
      </c>
      <c r="G84" s="14">
        <f t="shared" si="1"/>
        <v>0.1012157944837392</v>
      </c>
      <c r="H84" s="13">
        <v>50</v>
      </c>
      <c r="I84" s="13">
        <v>50</v>
      </c>
      <c r="J84" s="13"/>
      <c r="K84" s="13">
        <v>247050</v>
      </c>
      <c r="L84" s="13"/>
      <c r="M84" s="13">
        <v>2500000</v>
      </c>
      <c r="N84" s="13"/>
      <c r="O84" s="13"/>
      <c r="P84" s="13">
        <v>2747050</v>
      </c>
      <c r="Q84" s="7"/>
    </row>
    <row r="85" spans="1:17" s="15" customFormat="1" ht="15" customHeight="1" x14ac:dyDescent="0.25">
      <c r="A85" s="7" t="s">
        <v>33</v>
      </c>
      <c r="B85" s="7" t="s">
        <v>128</v>
      </c>
      <c r="C85" s="7" t="s">
        <v>263</v>
      </c>
      <c r="D85" s="12">
        <v>42209</v>
      </c>
      <c r="E85" s="13">
        <v>209073</v>
      </c>
      <c r="F85" s="13">
        <v>1011</v>
      </c>
      <c r="G85" s="14">
        <f t="shared" si="1"/>
        <v>0.48356315736608746</v>
      </c>
      <c r="H85" s="13"/>
      <c r="I85" s="13">
        <v>184</v>
      </c>
      <c r="J85" s="13"/>
      <c r="K85" s="13"/>
      <c r="L85" s="13"/>
      <c r="M85" s="13"/>
      <c r="N85" s="13"/>
      <c r="O85" s="13"/>
      <c r="P85" s="13"/>
      <c r="Q85" s="7"/>
    </row>
    <row r="86" spans="1:17" s="15" customFormat="1" ht="15" customHeight="1" x14ac:dyDescent="0.25">
      <c r="A86" s="7" t="s">
        <v>35</v>
      </c>
      <c r="B86" s="7" t="s">
        <v>129</v>
      </c>
      <c r="C86" s="7" t="s">
        <v>264</v>
      </c>
      <c r="D86" s="12">
        <v>42210</v>
      </c>
      <c r="E86" s="13">
        <v>175873</v>
      </c>
      <c r="F86" s="13">
        <v>931</v>
      </c>
      <c r="G86" s="14">
        <f t="shared" si="1"/>
        <v>0.5293592535522792</v>
      </c>
      <c r="H86" s="13">
        <v>8</v>
      </c>
      <c r="I86" s="13">
        <v>173</v>
      </c>
      <c r="J86" s="13">
        <v>5</v>
      </c>
      <c r="K86" s="13"/>
      <c r="L86" s="13"/>
      <c r="M86" s="13"/>
      <c r="N86" s="13">
        <v>1472688</v>
      </c>
      <c r="O86" s="13">
        <v>500000</v>
      </c>
      <c r="P86" s="13">
        <v>1972688</v>
      </c>
      <c r="Q86" s="7"/>
    </row>
    <row r="87" spans="1:17" s="15" customFormat="1" ht="15" customHeight="1" x14ac:dyDescent="0.25">
      <c r="A87" s="7" t="s">
        <v>35</v>
      </c>
      <c r="B87" s="7" t="s">
        <v>130</v>
      </c>
      <c r="C87" s="7" t="s">
        <v>265</v>
      </c>
      <c r="D87" s="12">
        <v>42209</v>
      </c>
      <c r="E87" s="13">
        <v>62838</v>
      </c>
      <c r="F87" s="13">
        <v>2282</v>
      </c>
      <c r="G87" s="14">
        <f t="shared" si="1"/>
        <v>3.6315605207040322</v>
      </c>
      <c r="H87" s="13"/>
      <c r="I87" s="13">
        <v>454</v>
      </c>
      <c r="J87" s="13"/>
      <c r="K87" s="13"/>
      <c r="L87" s="13"/>
      <c r="M87" s="13"/>
      <c r="N87" s="13"/>
      <c r="O87" s="13"/>
      <c r="P87" s="13"/>
      <c r="Q87" s="7"/>
    </row>
    <row r="88" spans="1:17" s="15" customFormat="1" ht="15" customHeight="1" x14ac:dyDescent="0.25">
      <c r="A88" s="7" t="s">
        <v>35</v>
      </c>
      <c r="B88" s="7" t="s">
        <v>131</v>
      </c>
      <c r="C88" s="7" t="s">
        <v>266</v>
      </c>
      <c r="D88" s="12">
        <v>42211</v>
      </c>
      <c r="E88" s="13">
        <v>186019</v>
      </c>
      <c r="F88" s="13">
        <v>2140</v>
      </c>
      <c r="G88" s="14">
        <f t="shared" si="1"/>
        <v>1.1504201183750047</v>
      </c>
      <c r="H88" s="13"/>
      <c r="I88" s="13">
        <v>476</v>
      </c>
      <c r="J88" s="13"/>
      <c r="K88" s="13"/>
      <c r="L88" s="13"/>
      <c r="M88" s="13"/>
      <c r="N88" s="13"/>
      <c r="O88" s="13"/>
      <c r="P88" s="13"/>
      <c r="Q88" s="7"/>
    </row>
    <row r="89" spans="1:17" s="15" customFormat="1" ht="15" customHeight="1" x14ac:dyDescent="0.25">
      <c r="A89" s="7" t="s">
        <v>35</v>
      </c>
      <c r="B89" s="7" t="s">
        <v>132</v>
      </c>
      <c r="C89" s="7" t="s">
        <v>267</v>
      </c>
      <c r="D89" s="12">
        <v>42215</v>
      </c>
      <c r="E89" s="13">
        <v>172042</v>
      </c>
      <c r="F89" s="13">
        <v>37</v>
      </c>
      <c r="G89" s="14">
        <f t="shared" si="1"/>
        <v>2.1506376349961054E-2</v>
      </c>
      <c r="H89" s="13">
        <v>5</v>
      </c>
      <c r="I89" s="13">
        <v>5</v>
      </c>
      <c r="J89" s="13"/>
      <c r="K89" s="13"/>
      <c r="L89" s="13"/>
      <c r="M89" s="13"/>
      <c r="N89" s="13">
        <v>40650</v>
      </c>
      <c r="O89" s="13"/>
      <c r="P89" s="13">
        <v>40650</v>
      </c>
      <c r="Q89" s="7"/>
    </row>
    <row r="90" spans="1:17" s="15" customFormat="1" ht="15" customHeight="1" x14ac:dyDescent="0.25">
      <c r="A90" s="7" t="s">
        <v>35</v>
      </c>
      <c r="B90" s="7" t="s">
        <v>133</v>
      </c>
      <c r="C90" s="7" t="s">
        <v>268</v>
      </c>
      <c r="D90" s="12">
        <v>42220</v>
      </c>
      <c r="E90" s="13">
        <v>176877</v>
      </c>
      <c r="F90" s="13">
        <v>1638</v>
      </c>
      <c r="G90" s="14">
        <f t="shared" si="1"/>
        <v>0.92606726708390574</v>
      </c>
      <c r="H90" s="13">
        <v>74</v>
      </c>
      <c r="I90" s="13">
        <v>260</v>
      </c>
      <c r="J90" s="13">
        <v>4</v>
      </c>
      <c r="K90" s="13"/>
      <c r="L90" s="13"/>
      <c r="M90" s="13"/>
      <c r="N90" s="13">
        <v>3145864</v>
      </c>
      <c r="O90" s="13"/>
      <c r="P90" s="13">
        <v>3145864</v>
      </c>
      <c r="Q90" s="7" t="s">
        <v>134</v>
      </c>
    </row>
    <row r="91" spans="1:17" s="15" customFormat="1" ht="15" customHeight="1" x14ac:dyDescent="0.25">
      <c r="A91" s="7" t="s">
        <v>35</v>
      </c>
      <c r="B91" s="7" t="s">
        <v>135</v>
      </c>
      <c r="C91" s="7" t="s">
        <v>269</v>
      </c>
      <c r="D91" s="12">
        <v>42220</v>
      </c>
      <c r="E91" s="13">
        <v>79666</v>
      </c>
      <c r="F91" s="13">
        <v>105</v>
      </c>
      <c r="G91" s="14">
        <f t="shared" si="1"/>
        <v>0.13180026611101348</v>
      </c>
      <c r="H91" s="13">
        <v>20</v>
      </c>
      <c r="I91" s="13">
        <v>20</v>
      </c>
      <c r="J91" s="13"/>
      <c r="K91" s="13"/>
      <c r="L91" s="13"/>
      <c r="M91" s="13"/>
      <c r="N91" s="13">
        <v>441320</v>
      </c>
      <c r="O91" s="13"/>
      <c r="P91" s="13">
        <v>441320</v>
      </c>
      <c r="Q91" s="7"/>
    </row>
    <row r="92" spans="1:17" s="15" customFormat="1" ht="15" customHeight="1" x14ac:dyDescent="0.25">
      <c r="A92" s="7" t="s">
        <v>35</v>
      </c>
      <c r="B92" s="7" t="s">
        <v>136</v>
      </c>
      <c r="C92" s="7" t="s">
        <v>270</v>
      </c>
      <c r="D92" s="12">
        <v>42220</v>
      </c>
      <c r="E92" s="13">
        <v>70100</v>
      </c>
      <c r="F92" s="13">
        <v>373</v>
      </c>
      <c r="G92" s="14">
        <f t="shared" si="1"/>
        <v>0.5320970042796006</v>
      </c>
      <c r="H92" s="13"/>
      <c r="I92" s="13">
        <v>74</v>
      </c>
      <c r="J92" s="13"/>
      <c r="K92" s="13"/>
      <c r="L92" s="13"/>
      <c r="M92" s="13"/>
      <c r="N92" s="13"/>
      <c r="O92" s="13"/>
      <c r="P92" s="13"/>
      <c r="Q92" s="7"/>
    </row>
    <row r="93" spans="1:17" s="15" customFormat="1" ht="15" customHeight="1" x14ac:dyDescent="0.25">
      <c r="A93" s="7" t="s">
        <v>29</v>
      </c>
      <c r="B93" s="7" t="s">
        <v>137</v>
      </c>
      <c r="C93" s="7" t="s">
        <v>271</v>
      </c>
      <c r="D93" s="12">
        <v>42209</v>
      </c>
      <c r="E93" s="13">
        <v>166952</v>
      </c>
      <c r="F93" s="13">
        <v>159</v>
      </c>
      <c r="G93" s="14">
        <f t="shared" si="1"/>
        <v>9.5236954334179891E-2</v>
      </c>
      <c r="H93" s="13">
        <v>30</v>
      </c>
      <c r="I93" s="13">
        <v>30</v>
      </c>
      <c r="J93" s="13">
        <v>3</v>
      </c>
      <c r="K93" s="13">
        <v>128250</v>
      </c>
      <c r="L93" s="13"/>
      <c r="M93" s="13">
        <v>1500000</v>
      </c>
      <c r="N93" s="13">
        <v>661980</v>
      </c>
      <c r="O93" s="13">
        <v>300000</v>
      </c>
      <c r="P93" s="13">
        <v>2590230</v>
      </c>
      <c r="Q93" s="7"/>
    </row>
    <row r="94" spans="1:17" s="15" customFormat="1" ht="15" customHeight="1" x14ac:dyDescent="0.25">
      <c r="A94" s="7" t="s">
        <v>29</v>
      </c>
      <c r="B94" s="7" t="s">
        <v>138</v>
      </c>
      <c r="C94" s="7" t="s">
        <v>272</v>
      </c>
      <c r="D94" s="12">
        <v>42209</v>
      </c>
      <c r="E94" s="13">
        <v>162893</v>
      </c>
      <c r="F94" s="13">
        <v>252</v>
      </c>
      <c r="G94" s="14">
        <f t="shared" si="1"/>
        <v>0.1547027803527469</v>
      </c>
      <c r="H94" s="13">
        <v>64</v>
      </c>
      <c r="I94" s="13">
        <v>64</v>
      </c>
      <c r="J94" s="13">
        <v>8</v>
      </c>
      <c r="K94" s="13">
        <v>197750</v>
      </c>
      <c r="L94" s="13"/>
      <c r="M94" s="13">
        <v>3200000</v>
      </c>
      <c r="N94" s="13">
        <v>1412224</v>
      </c>
      <c r="O94" s="13">
        <v>800000</v>
      </c>
      <c r="P94" s="13">
        <v>5609974</v>
      </c>
      <c r="Q94" s="7"/>
    </row>
    <row r="95" spans="1:17" s="15" customFormat="1" ht="15" customHeight="1" x14ac:dyDescent="0.25">
      <c r="A95" s="7" t="s">
        <v>29</v>
      </c>
      <c r="B95" s="7" t="s">
        <v>139</v>
      </c>
      <c r="C95" s="7" t="s">
        <v>273</v>
      </c>
      <c r="D95" s="12">
        <v>42209</v>
      </c>
      <c r="E95" s="13">
        <v>157383</v>
      </c>
      <c r="F95" s="13">
        <v>188</v>
      </c>
      <c r="G95" s="14">
        <f t="shared" si="1"/>
        <v>0.11945381648589745</v>
      </c>
      <c r="H95" s="13">
        <v>4</v>
      </c>
      <c r="I95" s="13">
        <v>44</v>
      </c>
      <c r="J95" s="13"/>
      <c r="K95" s="13">
        <v>135900</v>
      </c>
      <c r="L95" s="13"/>
      <c r="M95" s="13">
        <v>200000</v>
      </c>
      <c r="N95" s="13">
        <v>413464</v>
      </c>
      <c r="O95" s="13"/>
      <c r="P95" s="13">
        <v>749364</v>
      </c>
      <c r="Q95" s="7"/>
    </row>
    <row r="96" spans="1:17" s="15" customFormat="1" ht="15" customHeight="1" x14ac:dyDescent="0.25">
      <c r="A96" s="7" t="s">
        <v>29</v>
      </c>
      <c r="B96" s="7" t="s">
        <v>140</v>
      </c>
      <c r="C96" s="7" t="s">
        <v>274</v>
      </c>
      <c r="D96" s="12">
        <v>42216</v>
      </c>
      <c r="E96" s="13">
        <v>239713</v>
      </c>
      <c r="F96" s="13">
        <v>8006</v>
      </c>
      <c r="G96" s="14">
        <f t="shared" si="1"/>
        <v>3.3398272100386714</v>
      </c>
      <c r="H96" s="13"/>
      <c r="I96" s="13">
        <v>1879</v>
      </c>
      <c r="J96" s="13"/>
      <c r="K96" s="13">
        <v>6476400</v>
      </c>
      <c r="L96" s="13"/>
      <c r="M96" s="13"/>
      <c r="N96" s="13">
        <v>15276270</v>
      </c>
      <c r="O96" s="13"/>
      <c r="P96" s="13">
        <v>21752670</v>
      </c>
      <c r="Q96" s="7"/>
    </row>
    <row r="97" spans="1:17" s="15" customFormat="1" ht="15" customHeight="1" x14ac:dyDescent="0.25">
      <c r="A97" s="7" t="s">
        <v>29</v>
      </c>
      <c r="B97" s="7" t="s">
        <v>141</v>
      </c>
      <c r="C97" s="7" t="s">
        <v>275</v>
      </c>
      <c r="D97" s="12"/>
      <c r="E97" s="13">
        <v>276190</v>
      </c>
      <c r="F97" s="13">
        <v>3579</v>
      </c>
      <c r="G97" s="14">
        <f t="shared" si="1"/>
        <v>1.2958470618052789</v>
      </c>
      <c r="H97" s="13"/>
      <c r="I97" s="13">
        <v>787</v>
      </c>
      <c r="J97" s="13"/>
      <c r="K97" s="13">
        <v>2498400</v>
      </c>
      <c r="L97" s="13"/>
      <c r="M97" s="13"/>
      <c r="N97" s="13">
        <v>4878000</v>
      </c>
      <c r="O97" s="13"/>
      <c r="P97" s="13">
        <v>7376400</v>
      </c>
      <c r="Q97" s="7"/>
    </row>
    <row r="98" spans="1:17" s="15" customFormat="1" ht="15" customHeight="1" x14ac:dyDescent="0.25">
      <c r="A98" s="7" t="s">
        <v>29</v>
      </c>
      <c r="B98" s="7" t="s">
        <v>142</v>
      </c>
      <c r="C98" s="7" t="s">
        <v>276</v>
      </c>
      <c r="D98" s="12">
        <v>42218</v>
      </c>
      <c r="E98" s="13">
        <v>216399</v>
      </c>
      <c r="F98" s="13">
        <v>3064</v>
      </c>
      <c r="G98" s="14">
        <f t="shared" si="1"/>
        <v>1.4159030309751894</v>
      </c>
      <c r="H98" s="13">
        <v>1</v>
      </c>
      <c r="I98" s="13">
        <v>681</v>
      </c>
      <c r="J98" s="13"/>
      <c r="K98" s="13"/>
      <c r="L98" s="13"/>
      <c r="M98" s="13"/>
      <c r="N98" s="13">
        <v>5550466</v>
      </c>
      <c r="O98" s="13"/>
      <c r="P98" s="13">
        <v>5550466</v>
      </c>
      <c r="Q98" s="7"/>
    </row>
    <row r="99" spans="1:17" s="15" customFormat="1" ht="15" customHeight="1" x14ac:dyDescent="0.25">
      <c r="A99" s="7" t="s">
        <v>23</v>
      </c>
      <c r="B99" s="7" t="s">
        <v>143</v>
      </c>
      <c r="C99" s="7" t="s">
        <v>277</v>
      </c>
      <c r="D99" s="12">
        <v>42206</v>
      </c>
      <c r="E99" s="13">
        <v>42540</v>
      </c>
      <c r="F99" s="13">
        <v>500</v>
      </c>
      <c r="G99" s="14">
        <f t="shared" si="1"/>
        <v>1.1753643629525155</v>
      </c>
      <c r="H99" s="13">
        <v>219</v>
      </c>
      <c r="I99" s="13">
        <v>109</v>
      </c>
      <c r="J99" s="13"/>
      <c r="K99" s="13"/>
      <c r="L99" s="13"/>
      <c r="M99" s="13"/>
      <c r="N99" s="13"/>
      <c r="O99" s="13"/>
      <c r="P99" s="13"/>
      <c r="Q99" s="7" t="s">
        <v>144</v>
      </c>
    </row>
    <row r="100" spans="1:17" s="15" customFormat="1" ht="15" customHeight="1" x14ac:dyDescent="0.25">
      <c r="A100" s="7" t="s">
        <v>23</v>
      </c>
      <c r="B100" s="7" t="s">
        <v>145</v>
      </c>
      <c r="C100" s="7" t="s">
        <v>278</v>
      </c>
      <c r="D100" s="12">
        <v>42214</v>
      </c>
      <c r="E100" s="13">
        <v>48266</v>
      </c>
      <c r="F100" s="13">
        <v>4290</v>
      </c>
      <c r="G100" s="14">
        <f t="shared" si="1"/>
        <v>8.8882443127667514</v>
      </c>
      <c r="H100" s="13">
        <v>480</v>
      </c>
      <c r="I100" s="13">
        <v>937</v>
      </c>
      <c r="J100" s="13">
        <v>3</v>
      </c>
      <c r="K100" s="13"/>
      <c r="L100" s="13"/>
      <c r="M100" s="13"/>
      <c r="N100" s="13">
        <v>485468</v>
      </c>
      <c r="O100" s="13"/>
      <c r="P100" s="13">
        <v>485468</v>
      </c>
      <c r="Q100" s="7"/>
    </row>
    <row r="101" spans="1:17" s="15" customFormat="1" ht="15" customHeight="1" x14ac:dyDescent="0.25">
      <c r="A101" s="7" t="s">
        <v>23</v>
      </c>
      <c r="B101" s="7" t="s">
        <v>146</v>
      </c>
      <c r="C101" s="7" t="s">
        <v>279</v>
      </c>
      <c r="D101" s="12">
        <v>42220</v>
      </c>
      <c r="E101" s="13">
        <v>96899</v>
      </c>
      <c r="F101" s="13">
        <v>4549</v>
      </c>
      <c r="G101" s="14">
        <f t="shared" si="1"/>
        <v>4.6945788914230286</v>
      </c>
      <c r="H101" s="13">
        <v>950</v>
      </c>
      <c r="I101" s="13">
        <v>950</v>
      </c>
      <c r="J101" s="13"/>
      <c r="K101" s="13"/>
      <c r="L101" s="13"/>
      <c r="M101" s="13"/>
      <c r="N101" s="13"/>
      <c r="O101" s="13"/>
      <c r="P101" s="13"/>
      <c r="Q101" s="7"/>
    </row>
    <row r="102" spans="1:17" s="15" customFormat="1" ht="15" customHeight="1" x14ac:dyDescent="0.25">
      <c r="A102" s="7" t="s">
        <v>23</v>
      </c>
      <c r="B102" s="7" t="s">
        <v>147</v>
      </c>
      <c r="C102" s="7" t="s">
        <v>280</v>
      </c>
      <c r="D102" s="12">
        <v>42220</v>
      </c>
      <c r="E102" s="13">
        <v>87389</v>
      </c>
      <c r="F102" s="13">
        <v>2277</v>
      </c>
      <c r="G102" s="14">
        <f t="shared" si="1"/>
        <v>2.6055910927004544</v>
      </c>
      <c r="H102" s="13">
        <v>354</v>
      </c>
      <c r="I102" s="13">
        <v>363</v>
      </c>
      <c r="J102" s="13"/>
      <c r="K102" s="13"/>
      <c r="L102" s="13"/>
      <c r="M102" s="13"/>
      <c r="N102" s="13"/>
      <c r="O102" s="13"/>
      <c r="P102" s="13"/>
      <c r="Q102" s="7"/>
    </row>
    <row r="103" spans="1:17" s="15" customFormat="1" ht="15" customHeight="1" x14ac:dyDescent="0.25">
      <c r="A103" s="7" t="s">
        <v>23</v>
      </c>
      <c r="B103" s="7" t="s">
        <v>148</v>
      </c>
      <c r="C103" s="7" t="s">
        <v>281</v>
      </c>
      <c r="D103" s="12">
        <v>42220</v>
      </c>
      <c r="E103" s="13">
        <v>48017</v>
      </c>
      <c r="F103" s="13">
        <v>640</v>
      </c>
      <c r="G103" s="14">
        <f t="shared" si="1"/>
        <v>1.3328612782972697</v>
      </c>
      <c r="H103" s="13">
        <v>91</v>
      </c>
      <c r="I103" s="13">
        <v>115</v>
      </c>
      <c r="J103" s="13">
        <v>1</v>
      </c>
      <c r="K103" s="13"/>
      <c r="L103" s="13"/>
      <c r="M103" s="13"/>
      <c r="N103" s="13"/>
      <c r="O103" s="13">
        <v>100000</v>
      </c>
      <c r="P103" s="13">
        <v>100000</v>
      </c>
      <c r="Q103" s="7"/>
    </row>
    <row r="104" spans="1:17" s="15" customFormat="1" ht="15" customHeight="1" x14ac:dyDescent="0.25">
      <c r="A104" s="7" t="s">
        <v>23</v>
      </c>
      <c r="B104" s="7" t="s">
        <v>149</v>
      </c>
      <c r="C104" s="7" t="s">
        <v>282</v>
      </c>
      <c r="D104" s="12">
        <v>42220</v>
      </c>
      <c r="E104" s="13">
        <v>32400</v>
      </c>
      <c r="F104" s="13">
        <v>844</v>
      </c>
      <c r="G104" s="14">
        <f t="shared" si="1"/>
        <v>2.6049382716049383</v>
      </c>
      <c r="H104" s="13">
        <v>135</v>
      </c>
      <c r="I104" s="13">
        <v>157</v>
      </c>
      <c r="J104" s="13"/>
      <c r="K104" s="13"/>
      <c r="L104" s="13"/>
      <c r="M104" s="13"/>
      <c r="N104" s="13"/>
      <c r="O104" s="13"/>
      <c r="P104" s="13"/>
      <c r="Q104" s="7"/>
    </row>
    <row r="105" spans="1:17" s="15" customFormat="1" ht="15" customHeight="1" x14ac:dyDescent="0.25">
      <c r="A105" s="7" t="s">
        <v>23</v>
      </c>
      <c r="B105" s="7" t="s">
        <v>150</v>
      </c>
      <c r="C105" s="7" t="s">
        <v>283</v>
      </c>
      <c r="D105" s="12">
        <v>42220</v>
      </c>
      <c r="E105" s="13">
        <v>21259</v>
      </c>
      <c r="F105" s="13">
        <v>217</v>
      </c>
      <c r="G105" s="14">
        <f t="shared" si="1"/>
        <v>1.0207441554165295</v>
      </c>
      <c r="H105" s="13">
        <v>31</v>
      </c>
      <c r="I105" s="13">
        <v>31</v>
      </c>
      <c r="J105" s="13"/>
      <c r="K105" s="13"/>
      <c r="L105" s="13"/>
      <c r="M105" s="13"/>
      <c r="N105" s="13"/>
      <c r="O105" s="13"/>
      <c r="P105" s="13"/>
      <c r="Q105" s="7"/>
    </row>
    <row r="106" spans="1:17" s="15" customFormat="1" ht="15" customHeight="1" x14ac:dyDescent="0.25">
      <c r="A106" s="7" t="s">
        <v>23</v>
      </c>
      <c r="B106" s="7" t="s">
        <v>151</v>
      </c>
      <c r="C106" s="7" t="s">
        <v>284</v>
      </c>
      <c r="D106" s="12">
        <v>42220</v>
      </c>
      <c r="E106" s="13">
        <v>51557</v>
      </c>
      <c r="F106" s="13">
        <v>155</v>
      </c>
      <c r="G106" s="14">
        <f t="shared" si="1"/>
        <v>0.30063812867311906</v>
      </c>
      <c r="H106" s="13">
        <v>37</v>
      </c>
      <c r="I106" s="13">
        <v>37</v>
      </c>
      <c r="J106" s="13"/>
      <c r="K106" s="13"/>
      <c r="L106" s="13"/>
      <c r="M106" s="13"/>
      <c r="N106" s="13"/>
      <c r="O106" s="13"/>
      <c r="P106" s="13"/>
      <c r="Q106" s="7"/>
    </row>
    <row r="107" spans="1:17" s="15" customFormat="1" ht="15" customHeight="1" x14ac:dyDescent="0.25">
      <c r="A107" s="7" t="s">
        <v>37</v>
      </c>
      <c r="B107" s="7" t="s">
        <v>152</v>
      </c>
      <c r="C107" s="7" t="s">
        <v>285</v>
      </c>
      <c r="D107" s="12">
        <v>42215</v>
      </c>
      <c r="E107" s="13">
        <v>184333</v>
      </c>
      <c r="F107" s="13">
        <v>1520</v>
      </c>
      <c r="G107" s="14">
        <f t="shared" si="1"/>
        <v>0.8245946195201076</v>
      </c>
      <c r="H107" s="13"/>
      <c r="I107" s="13">
        <v>330</v>
      </c>
      <c r="J107" s="13"/>
      <c r="K107" s="13"/>
      <c r="L107" s="13">
        <v>927360</v>
      </c>
      <c r="M107" s="13"/>
      <c r="N107" s="13">
        <v>1999980</v>
      </c>
      <c r="O107" s="13"/>
      <c r="P107" s="13">
        <v>2927340</v>
      </c>
      <c r="Q107" s="7"/>
    </row>
    <row r="108" spans="1:17" s="15" customFormat="1" ht="15" customHeight="1" x14ac:dyDescent="0.25">
      <c r="A108" s="7" t="s">
        <v>37</v>
      </c>
      <c r="B108" s="7" t="s">
        <v>153</v>
      </c>
      <c r="C108" s="7" t="s">
        <v>286</v>
      </c>
      <c r="D108" s="12">
        <v>42215</v>
      </c>
      <c r="E108" s="13">
        <v>180232</v>
      </c>
      <c r="F108" s="13">
        <v>4673</v>
      </c>
      <c r="G108" s="14">
        <f t="shared" si="1"/>
        <v>2.5927693195436992</v>
      </c>
      <c r="H108" s="13"/>
      <c r="I108" s="13">
        <v>1086</v>
      </c>
      <c r="J108" s="13"/>
      <c r="K108" s="13"/>
      <c r="L108" s="13">
        <v>2616880</v>
      </c>
      <c r="M108" s="13"/>
      <c r="N108" s="13">
        <v>349590</v>
      </c>
      <c r="O108" s="13"/>
      <c r="P108" s="13">
        <v>2966470</v>
      </c>
      <c r="Q108" s="7"/>
    </row>
    <row r="109" spans="1:17" s="15" customFormat="1" ht="15" customHeight="1" x14ac:dyDescent="0.25">
      <c r="A109" s="7" t="s">
        <v>37</v>
      </c>
      <c r="B109" s="7" t="s">
        <v>154</v>
      </c>
      <c r="C109" s="7" t="s">
        <v>287</v>
      </c>
      <c r="D109" s="12">
        <v>42216</v>
      </c>
      <c r="E109" s="13">
        <v>237741</v>
      </c>
      <c r="F109" s="13">
        <v>439</v>
      </c>
      <c r="G109" s="14">
        <f t="shared" si="1"/>
        <v>0.18465472930626184</v>
      </c>
      <c r="H109" s="13"/>
      <c r="I109" s="13">
        <v>99</v>
      </c>
      <c r="J109" s="13"/>
      <c r="K109" s="13"/>
      <c r="L109" s="13">
        <v>613760</v>
      </c>
      <c r="M109" s="13"/>
      <c r="N109" s="13"/>
      <c r="O109" s="13"/>
      <c r="P109" s="13">
        <v>613760</v>
      </c>
      <c r="Q109" s="7"/>
    </row>
    <row r="110" spans="1:17" s="15" customFormat="1" ht="15" customHeight="1" x14ac:dyDescent="0.25">
      <c r="A110" s="7" t="s">
        <v>21</v>
      </c>
      <c r="B110" s="7" t="s">
        <v>155</v>
      </c>
      <c r="C110" s="7" t="s">
        <v>288</v>
      </c>
      <c r="D110" s="12">
        <v>42212</v>
      </c>
      <c r="E110" s="13">
        <v>163314</v>
      </c>
      <c r="F110" s="13">
        <v>115478</v>
      </c>
      <c r="G110" s="14">
        <f t="shared" si="1"/>
        <v>70.709185985279888</v>
      </c>
      <c r="H110" s="13">
        <v>361</v>
      </c>
      <c r="I110" s="13">
        <v>25809</v>
      </c>
      <c r="J110" s="13">
        <v>1</v>
      </c>
      <c r="K110" s="13"/>
      <c r="L110" s="13"/>
      <c r="M110" s="13">
        <v>100000000</v>
      </c>
      <c r="N110" s="13">
        <v>37292400</v>
      </c>
      <c r="O110" s="13"/>
      <c r="P110" s="13">
        <v>137292400</v>
      </c>
      <c r="Q110" s="7"/>
    </row>
    <row r="111" spans="1:17" s="15" customFormat="1" ht="15" customHeight="1" x14ac:dyDescent="0.25">
      <c r="A111" s="7" t="s">
        <v>21</v>
      </c>
      <c r="B111" s="7" t="s">
        <v>21</v>
      </c>
      <c r="C111" s="7" t="s">
        <v>289</v>
      </c>
      <c r="D111" s="12">
        <v>42215</v>
      </c>
      <c r="E111" s="13">
        <v>288883</v>
      </c>
      <c r="F111" s="13">
        <v>5034</v>
      </c>
      <c r="G111" s="14">
        <f t="shared" si="1"/>
        <v>1.7425739832388889</v>
      </c>
      <c r="H111" s="13"/>
      <c r="I111" s="13">
        <v>1269</v>
      </c>
      <c r="J111" s="13">
        <v>1</v>
      </c>
      <c r="K111" s="13"/>
      <c r="L111" s="13"/>
      <c r="M111" s="13"/>
      <c r="N111" s="13">
        <v>5243850</v>
      </c>
      <c r="O111" s="13"/>
      <c r="P111" s="13">
        <v>5243850</v>
      </c>
      <c r="Q111" s="7"/>
    </row>
    <row r="112" spans="1:17" s="15" customFormat="1" ht="15" customHeight="1" x14ac:dyDescent="0.25">
      <c r="A112" s="7" t="s">
        <v>21</v>
      </c>
      <c r="B112" s="7" t="s">
        <v>156</v>
      </c>
      <c r="C112" s="7" t="s">
        <v>290</v>
      </c>
      <c r="D112" s="12">
        <v>42215</v>
      </c>
      <c r="E112" s="13">
        <v>68673</v>
      </c>
      <c r="F112" s="13">
        <v>4</v>
      </c>
      <c r="G112" s="14">
        <f t="shared" si="1"/>
        <v>5.8247054883287467E-3</v>
      </c>
      <c r="H112" s="13">
        <v>2</v>
      </c>
      <c r="I112" s="13"/>
      <c r="J112" s="13"/>
      <c r="K112" s="13"/>
      <c r="L112" s="13"/>
      <c r="M112" s="13"/>
      <c r="N112" s="13"/>
      <c r="O112" s="13"/>
      <c r="P112" s="13"/>
      <c r="Q112" s="7"/>
    </row>
    <row r="113" spans="1:17" s="15" customFormat="1" ht="15" customHeight="1" x14ac:dyDescent="0.25">
      <c r="A113" s="7" t="s">
        <v>21</v>
      </c>
      <c r="B113" s="7" t="s">
        <v>157</v>
      </c>
      <c r="C113" s="7" t="s">
        <v>291</v>
      </c>
      <c r="D113" s="12">
        <v>42215</v>
      </c>
      <c r="E113" s="13">
        <v>132648</v>
      </c>
      <c r="F113" s="13">
        <v>382</v>
      </c>
      <c r="G113" s="14">
        <f t="shared" si="1"/>
        <v>0.28798021832217596</v>
      </c>
      <c r="H113" s="13">
        <v>37</v>
      </c>
      <c r="I113" s="13">
        <v>94</v>
      </c>
      <c r="J113" s="13"/>
      <c r="K113" s="13"/>
      <c r="L113" s="13"/>
      <c r="M113" s="13"/>
      <c r="N113" s="13"/>
      <c r="O113" s="13"/>
      <c r="P113" s="13"/>
      <c r="Q113" s="7"/>
    </row>
    <row r="114" spans="1:17" s="15" customFormat="1" ht="15" customHeight="1" x14ac:dyDescent="0.25">
      <c r="A114" s="7" t="s">
        <v>21</v>
      </c>
      <c r="B114" s="7" t="s">
        <v>158</v>
      </c>
      <c r="C114" s="7" t="s">
        <v>292</v>
      </c>
      <c r="D114" s="12">
        <v>42217</v>
      </c>
      <c r="E114" s="13">
        <v>47474</v>
      </c>
      <c r="F114" s="13">
        <v>9495</v>
      </c>
      <c r="G114" s="14">
        <f t="shared" si="1"/>
        <v>20.000421283228714</v>
      </c>
      <c r="H114" s="13">
        <v>8</v>
      </c>
      <c r="I114" s="13">
        <v>2258</v>
      </c>
      <c r="J114" s="13"/>
      <c r="K114" s="13"/>
      <c r="L114" s="13"/>
      <c r="M114" s="13"/>
      <c r="N114" s="13">
        <v>10751400</v>
      </c>
      <c r="O114" s="13"/>
      <c r="P114" s="13">
        <v>10751400</v>
      </c>
      <c r="Q114" s="7"/>
    </row>
    <row r="115" spans="1:17" s="15" customFormat="1" ht="15" customHeight="1" x14ac:dyDescent="0.25">
      <c r="A115" s="7" t="s">
        <v>21</v>
      </c>
      <c r="B115" s="7" t="s">
        <v>159</v>
      </c>
      <c r="C115" s="7" t="s">
        <v>293</v>
      </c>
      <c r="D115" s="12">
        <v>42221</v>
      </c>
      <c r="E115" s="13">
        <v>214969</v>
      </c>
      <c r="F115" s="13">
        <v>6499</v>
      </c>
      <c r="G115" s="14">
        <f t="shared" si="1"/>
        <v>3.0232266047662688</v>
      </c>
      <c r="H115" s="13"/>
      <c r="I115" s="13">
        <v>1395</v>
      </c>
      <c r="J115" s="13"/>
      <c r="K115" s="13">
        <v>5760000</v>
      </c>
      <c r="L115" s="13"/>
      <c r="M115" s="13"/>
      <c r="N115" s="13">
        <v>4065000</v>
      </c>
      <c r="O115" s="13"/>
      <c r="P115" s="13">
        <v>9825000</v>
      </c>
      <c r="Q115" s="7"/>
    </row>
    <row r="116" spans="1:17" s="15" customFormat="1" ht="15" customHeight="1" x14ac:dyDescent="0.25">
      <c r="A116" s="7" t="s">
        <v>21</v>
      </c>
      <c r="B116" s="7" t="s">
        <v>160</v>
      </c>
      <c r="C116" s="7" t="s">
        <v>294</v>
      </c>
      <c r="D116" s="12">
        <v>42221</v>
      </c>
      <c r="E116" s="13">
        <v>134057</v>
      </c>
      <c r="F116" s="13">
        <v>6502</v>
      </c>
      <c r="G116" s="14">
        <f t="shared" si="1"/>
        <v>4.8501756715427025</v>
      </c>
      <c r="H116" s="13"/>
      <c r="I116" s="13">
        <v>60</v>
      </c>
      <c r="J116" s="13"/>
      <c r="K116" s="13"/>
      <c r="L116" s="13"/>
      <c r="M116" s="13"/>
      <c r="N116" s="13"/>
      <c r="O116" s="13"/>
      <c r="P116" s="13"/>
      <c r="Q116" s="7"/>
    </row>
    <row r="117" spans="1:17" s="15" customFormat="1" ht="15" customHeight="1" x14ac:dyDescent="0.25">
      <c r="A117" s="7" t="s">
        <v>21</v>
      </c>
      <c r="B117" s="7" t="s">
        <v>161</v>
      </c>
      <c r="C117" s="7" t="s">
        <v>295</v>
      </c>
      <c r="D117" s="12">
        <v>42221</v>
      </c>
      <c r="E117" s="13">
        <v>185133</v>
      </c>
      <c r="F117" s="13">
        <v>5247</v>
      </c>
      <c r="G117" s="14">
        <f t="shared" si="1"/>
        <v>2.8341786715496426</v>
      </c>
      <c r="H117" s="13"/>
      <c r="I117" s="13">
        <v>1272</v>
      </c>
      <c r="J117" s="13"/>
      <c r="K117" s="13"/>
      <c r="L117" s="13"/>
      <c r="M117" s="13"/>
      <c r="N117" s="13"/>
      <c r="O117" s="13"/>
      <c r="P117" s="13"/>
      <c r="Q117" s="7"/>
    </row>
    <row r="118" spans="1:17" s="15" customFormat="1" ht="15" customHeight="1" x14ac:dyDescent="0.25">
      <c r="A118" s="7" t="s">
        <v>21</v>
      </c>
      <c r="B118" s="7" t="s">
        <v>162</v>
      </c>
      <c r="C118" s="7" t="s">
        <v>296</v>
      </c>
      <c r="D118" s="12">
        <v>42221</v>
      </c>
      <c r="E118" s="13">
        <v>188688</v>
      </c>
      <c r="F118" s="13">
        <v>12665</v>
      </c>
      <c r="G118" s="14">
        <f t="shared" si="1"/>
        <v>6.7121385567709666</v>
      </c>
      <c r="H118" s="13"/>
      <c r="I118" s="13">
        <v>3158</v>
      </c>
      <c r="J118" s="13"/>
      <c r="K118" s="13"/>
      <c r="L118" s="13"/>
      <c r="M118" s="13"/>
      <c r="N118" s="13"/>
      <c r="O118" s="13"/>
      <c r="P118" s="13"/>
      <c r="Q118" s="7"/>
    </row>
    <row r="119" spans="1:17" s="15" customFormat="1" ht="15" customHeight="1" x14ac:dyDescent="0.25">
      <c r="A119" s="7" t="s">
        <v>21</v>
      </c>
      <c r="B119" s="7" t="s">
        <v>163</v>
      </c>
      <c r="C119" s="7" t="s">
        <v>297</v>
      </c>
      <c r="D119" s="12">
        <v>42221</v>
      </c>
      <c r="E119" s="13">
        <v>236110</v>
      </c>
      <c r="F119" s="13">
        <v>44056</v>
      </c>
      <c r="G119" s="14">
        <f t="shared" si="1"/>
        <v>18.659099572233281</v>
      </c>
      <c r="H119" s="13"/>
      <c r="I119" s="13">
        <v>9785</v>
      </c>
      <c r="J119" s="13"/>
      <c r="K119" s="13"/>
      <c r="L119" s="13"/>
      <c r="M119" s="13"/>
      <c r="N119" s="13"/>
      <c r="O119" s="13"/>
      <c r="P119" s="13"/>
      <c r="Q119" s="7"/>
    </row>
    <row r="120" spans="1:17" s="15" customFormat="1" ht="15" customHeight="1" x14ac:dyDescent="0.25">
      <c r="A120" s="7" t="s">
        <v>21</v>
      </c>
      <c r="B120" s="7" t="s">
        <v>164</v>
      </c>
      <c r="C120" s="7" t="s">
        <v>298</v>
      </c>
      <c r="D120" s="12">
        <v>42221</v>
      </c>
      <c r="E120" s="13">
        <v>51413</v>
      </c>
      <c r="F120" s="13">
        <v>298</v>
      </c>
      <c r="G120" s="14">
        <f t="shared" si="1"/>
        <v>0.57961994048197929</v>
      </c>
      <c r="H120" s="13"/>
      <c r="I120" s="13">
        <v>71</v>
      </c>
      <c r="J120" s="13"/>
      <c r="K120" s="13"/>
      <c r="L120" s="13"/>
      <c r="M120" s="13"/>
      <c r="N120" s="13"/>
      <c r="O120" s="13"/>
      <c r="P120" s="13"/>
      <c r="Q120" s="7"/>
    </row>
    <row r="121" spans="1:17" s="15" customFormat="1" ht="15" customHeight="1" x14ac:dyDescent="0.25">
      <c r="A121" s="7" t="s">
        <v>21</v>
      </c>
      <c r="B121" s="7" t="s">
        <v>165</v>
      </c>
      <c r="C121" s="7" t="s">
        <v>299</v>
      </c>
      <c r="D121" s="12">
        <v>42221</v>
      </c>
      <c r="E121" s="13">
        <v>104108</v>
      </c>
      <c r="F121" s="13">
        <v>8436</v>
      </c>
      <c r="G121" s="14">
        <f t="shared" si="1"/>
        <v>8.1031236792561572</v>
      </c>
      <c r="H121" s="13">
        <v>1</v>
      </c>
      <c r="I121" s="13">
        <v>2070</v>
      </c>
      <c r="J121" s="13"/>
      <c r="K121" s="13"/>
      <c r="L121" s="13"/>
      <c r="M121" s="13"/>
      <c r="N121" s="13"/>
      <c r="O121" s="13"/>
      <c r="P121" s="13"/>
      <c r="Q121" s="7"/>
    </row>
    <row r="122" spans="1:17" s="15" customFormat="1" ht="15" customHeight="1" x14ac:dyDescent="0.25">
      <c r="A122" s="7" t="s">
        <v>21</v>
      </c>
      <c r="B122" s="7" t="s">
        <v>98</v>
      </c>
      <c r="C122" s="7" t="s">
        <v>314</v>
      </c>
      <c r="D122" s="12">
        <v>42221</v>
      </c>
      <c r="E122" s="13">
        <v>122411</v>
      </c>
      <c r="F122" s="13">
        <v>29996</v>
      </c>
      <c r="G122" s="14">
        <f t="shared" si="1"/>
        <v>24.504333760854824</v>
      </c>
      <c r="H122" s="13">
        <v>6</v>
      </c>
      <c r="I122" s="13">
        <v>741</v>
      </c>
      <c r="J122" s="13"/>
      <c r="K122" s="13"/>
      <c r="L122" s="13"/>
      <c r="M122" s="13"/>
      <c r="N122" s="13"/>
      <c r="O122" s="13"/>
      <c r="P122" s="13"/>
      <c r="Q122" s="7"/>
    </row>
    <row r="123" spans="1:17" s="15" customFormat="1" ht="15" customHeight="1" x14ac:dyDescent="0.25">
      <c r="A123" s="7" t="s">
        <v>21</v>
      </c>
      <c r="B123" s="7" t="s">
        <v>166</v>
      </c>
      <c r="C123" s="7" t="s">
        <v>300</v>
      </c>
      <c r="D123" s="12">
        <v>42221</v>
      </c>
      <c r="E123" s="13">
        <v>117514</v>
      </c>
      <c r="F123" s="13">
        <v>6201</v>
      </c>
      <c r="G123" s="14">
        <f t="shared" si="1"/>
        <v>5.2768180812498935</v>
      </c>
      <c r="H123" s="13"/>
      <c r="I123" s="13">
        <v>1524</v>
      </c>
      <c r="J123" s="13"/>
      <c r="K123" s="13"/>
      <c r="L123" s="13"/>
      <c r="M123" s="13"/>
      <c r="N123" s="13"/>
      <c r="O123" s="13"/>
      <c r="P123" s="13"/>
      <c r="Q123" s="7"/>
    </row>
    <row r="124" spans="1:17" s="15" customFormat="1" ht="15" customHeight="1" x14ac:dyDescent="0.25">
      <c r="A124" s="7" t="s">
        <v>21</v>
      </c>
      <c r="B124" s="7" t="s">
        <v>167</v>
      </c>
      <c r="C124" s="7" t="s">
        <v>301</v>
      </c>
      <c r="D124" s="12">
        <v>42221</v>
      </c>
      <c r="E124" s="13">
        <v>75135</v>
      </c>
      <c r="F124" s="13">
        <v>5927</v>
      </c>
      <c r="G124" s="14">
        <f t="shared" si="1"/>
        <v>7.8884674253011253</v>
      </c>
      <c r="H124" s="13"/>
      <c r="I124" s="13">
        <v>1556</v>
      </c>
      <c r="J124" s="13"/>
      <c r="K124" s="13"/>
      <c r="L124" s="13"/>
      <c r="M124" s="13"/>
      <c r="N124" s="13"/>
      <c r="O124" s="13"/>
      <c r="P124" s="13"/>
      <c r="Q124" s="7"/>
    </row>
    <row r="125" spans="1:17" s="15" customFormat="1" ht="15" customHeight="1" x14ac:dyDescent="0.25">
      <c r="A125" s="7" t="s">
        <v>21</v>
      </c>
      <c r="B125" s="7" t="s">
        <v>168</v>
      </c>
      <c r="C125" s="7" t="s">
        <v>302</v>
      </c>
      <c r="D125" s="12">
        <v>42221</v>
      </c>
      <c r="E125" s="13">
        <v>234947</v>
      </c>
      <c r="F125" s="13">
        <v>31439</v>
      </c>
      <c r="G125" s="14">
        <f t="shared" si="1"/>
        <v>13.381315786113465</v>
      </c>
      <c r="H125" s="13">
        <v>49</v>
      </c>
      <c r="I125" s="13">
        <v>7096</v>
      </c>
      <c r="J125" s="13"/>
      <c r="K125" s="13"/>
      <c r="L125" s="13"/>
      <c r="M125" s="13"/>
      <c r="N125" s="13"/>
      <c r="O125" s="13"/>
      <c r="P125" s="13"/>
      <c r="Q125" s="7"/>
    </row>
    <row r="126" spans="1:17" s="15" customFormat="1" ht="15" customHeight="1" x14ac:dyDescent="0.25">
      <c r="A126" s="7" t="s">
        <v>21</v>
      </c>
      <c r="B126" s="7" t="s">
        <v>169</v>
      </c>
      <c r="C126" s="7" t="s">
        <v>303</v>
      </c>
      <c r="D126" s="12">
        <v>42221</v>
      </c>
      <c r="E126" s="13">
        <v>289650</v>
      </c>
      <c r="F126" s="13">
        <v>19529</v>
      </c>
      <c r="G126" s="14">
        <f t="shared" si="1"/>
        <v>6.7422751596754704</v>
      </c>
      <c r="H126" s="13"/>
      <c r="I126" s="13">
        <v>4798</v>
      </c>
      <c r="J126" s="13"/>
      <c r="K126" s="13"/>
      <c r="L126" s="13"/>
      <c r="M126" s="13"/>
      <c r="N126" s="13"/>
      <c r="O126" s="13"/>
      <c r="P126" s="13"/>
      <c r="Q126" s="7"/>
    </row>
    <row r="127" spans="1:17" s="15" customFormat="1" ht="15" customHeight="1" x14ac:dyDescent="0.25">
      <c r="A127" s="7" t="s">
        <v>21</v>
      </c>
      <c r="B127" s="7" t="s">
        <v>170</v>
      </c>
      <c r="C127" s="7" t="s">
        <v>304</v>
      </c>
      <c r="D127" s="12">
        <v>42221</v>
      </c>
      <c r="E127" s="13">
        <v>102655</v>
      </c>
      <c r="F127" s="13">
        <v>858</v>
      </c>
      <c r="G127" s="14">
        <f t="shared" si="1"/>
        <v>0.83580926403974476</v>
      </c>
      <c r="H127" s="13"/>
      <c r="I127" s="13">
        <v>265</v>
      </c>
      <c r="J127" s="13"/>
      <c r="K127" s="13"/>
      <c r="L127" s="13"/>
      <c r="M127" s="13"/>
      <c r="N127" s="13"/>
      <c r="O127" s="13"/>
      <c r="P127" s="13"/>
      <c r="Q127" s="7"/>
    </row>
    <row r="128" spans="1:17" s="15" customFormat="1" ht="15" customHeight="1" x14ac:dyDescent="0.25">
      <c r="A128" s="7" t="s">
        <v>39</v>
      </c>
      <c r="B128" s="7" t="s">
        <v>171</v>
      </c>
      <c r="C128" s="25" t="s">
        <v>305</v>
      </c>
      <c r="D128" s="7"/>
      <c r="E128" s="26">
        <v>343270</v>
      </c>
      <c r="F128" s="13">
        <v>500</v>
      </c>
      <c r="G128" s="14">
        <f t="shared" si="1"/>
        <v>0.14565793690098175</v>
      </c>
      <c r="H128" s="13"/>
      <c r="I128" s="13">
        <v>81</v>
      </c>
      <c r="J128" s="13"/>
      <c r="K128" s="13"/>
      <c r="L128" s="13"/>
      <c r="M128" s="13"/>
      <c r="N128" s="13"/>
      <c r="O128" s="13"/>
      <c r="P128" s="13"/>
      <c r="Q128" s="7"/>
    </row>
    <row r="129" spans="1:17" s="15" customFormat="1" x14ac:dyDescent="0.25">
      <c r="A129" s="7" t="s">
        <v>39</v>
      </c>
      <c r="B129" s="7" t="s">
        <v>172</v>
      </c>
      <c r="C129" s="25" t="s">
        <v>306</v>
      </c>
      <c r="D129" s="7"/>
      <c r="E129" s="26">
        <v>244279</v>
      </c>
      <c r="F129" s="13">
        <v>2695</v>
      </c>
      <c r="G129" s="14">
        <f t="shared" si="1"/>
        <v>1.1032466974238475</v>
      </c>
      <c r="H129" s="13"/>
      <c r="I129" s="13">
        <v>742</v>
      </c>
      <c r="J129" s="13"/>
      <c r="K129" s="13">
        <v>16650</v>
      </c>
      <c r="L129" s="13"/>
      <c r="M129" s="13"/>
      <c r="N129" s="13">
        <v>317070</v>
      </c>
      <c r="O129" s="13"/>
      <c r="P129" s="13">
        <v>333720</v>
      </c>
      <c r="Q129" s="7"/>
    </row>
    <row r="130" spans="1:17" s="15" customFormat="1" x14ac:dyDescent="0.25">
      <c r="A130" s="7" t="s">
        <v>39</v>
      </c>
      <c r="B130" s="7" t="s">
        <v>173</v>
      </c>
      <c r="C130" s="7" t="s">
        <v>307</v>
      </c>
      <c r="D130" s="7"/>
      <c r="E130" s="26">
        <v>269522</v>
      </c>
      <c r="F130" s="13">
        <v>839</v>
      </c>
      <c r="G130" s="14">
        <f t="shared" si="1"/>
        <v>0.31129184259540965</v>
      </c>
      <c r="H130" s="13"/>
      <c r="I130" s="13">
        <v>193</v>
      </c>
      <c r="J130" s="13"/>
      <c r="K130" s="13"/>
      <c r="L130" s="13"/>
      <c r="M130" s="13"/>
      <c r="N130" s="13"/>
      <c r="O130" s="13"/>
      <c r="P130" s="13"/>
      <c r="Q130" s="7"/>
    </row>
    <row r="131" spans="1:17" s="15" customFormat="1" x14ac:dyDescent="0.25">
      <c r="A131" s="7" t="s">
        <v>39</v>
      </c>
      <c r="B131" s="7" t="s">
        <v>174</v>
      </c>
      <c r="C131" s="7" t="s">
        <v>308</v>
      </c>
      <c r="D131" s="7"/>
      <c r="E131" s="26">
        <v>165518</v>
      </c>
      <c r="F131" s="13">
        <v>573</v>
      </c>
      <c r="G131" s="14">
        <f t="shared" si="1"/>
        <v>0.346185913314564</v>
      </c>
      <c r="H131" s="13">
        <v>27</v>
      </c>
      <c r="I131" s="13">
        <v>131</v>
      </c>
      <c r="J131" s="13"/>
      <c r="K131" s="13"/>
      <c r="L131" s="13"/>
      <c r="M131" s="13"/>
      <c r="N131" s="13">
        <v>1065030</v>
      </c>
      <c r="O131" s="13"/>
      <c r="P131" s="13">
        <v>1065030</v>
      </c>
      <c r="Q131" s="7"/>
    </row>
    <row r="132" spans="1:17" s="15" customFormat="1" x14ac:dyDescent="0.25">
      <c r="A132" s="7" t="s">
        <v>39</v>
      </c>
      <c r="B132" s="7" t="s">
        <v>175</v>
      </c>
      <c r="C132" s="7" t="s">
        <v>309</v>
      </c>
      <c r="D132" s="7"/>
      <c r="E132" s="26">
        <v>277165</v>
      </c>
      <c r="F132" s="13">
        <v>57611</v>
      </c>
      <c r="G132" s="14">
        <f t="shared" si="1"/>
        <v>20.785813504591129</v>
      </c>
      <c r="H132" s="13"/>
      <c r="I132" s="13">
        <v>14574</v>
      </c>
      <c r="J132" s="13"/>
      <c r="K132" s="13"/>
      <c r="L132" s="13"/>
      <c r="M132" s="13"/>
      <c r="N132" s="13">
        <v>14081160</v>
      </c>
      <c r="O132" s="13"/>
      <c r="P132" s="13">
        <v>14081160</v>
      </c>
      <c r="Q132" s="7" t="s">
        <v>317</v>
      </c>
    </row>
    <row r="133" spans="1:17" x14ac:dyDescent="0.25">
      <c r="A133" s="3" t="s">
        <v>39</v>
      </c>
      <c r="B133" s="3" t="s">
        <v>176</v>
      </c>
      <c r="C133" s="3" t="s">
        <v>310</v>
      </c>
      <c r="D133" s="3"/>
      <c r="E133" s="3">
        <v>145768</v>
      </c>
      <c r="F133" s="13">
        <v>698</v>
      </c>
      <c r="G133" s="14">
        <f t="shared" ref="G133" si="2">F133/E133*100</f>
        <v>0.47884309313429557</v>
      </c>
      <c r="H133" s="13"/>
      <c r="I133" s="13">
        <v>172</v>
      </c>
      <c r="J133" s="13"/>
      <c r="K133" s="13"/>
      <c r="L133" s="13"/>
      <c r="M133" s="13"/>
      <c r="N133" s="13"/>
      <c r="O133" s="13"/>
      <c r="P133" s="13"/>
      <c r="Q133" s="7"/>
    </row>
  </sheetData>
  <mergeCells count="12">
    <mergeCell ref="P2:P3"/>
    <mergeCell ref="Q2:Q3"/>
    <mergeCell ref="A1:Q1"/>
    <mergeCell ref="A2:A3"/>
    <mergeCell ref="B2:B3"/>
    <mergeCell ref="C2:C3"/>
    <mergeCell ref="D2:D3"/>
    <mergeCell ref="E2:E3"/>
    <mergeCell ref="F2:G2"/>
    <mergeCell ref="H2:I2"/>
    <mergeCell ref="J2:J3"/>
    <mergeCell ref="K2:O2"/>
  </mergeCells>
  <dataValidations count="2">
    <dataValidation type="list" allowBlank="1" showInputMessage="1" showErrorMessage="1" sqref="B4:B56 B59:B127">
      <formula1>INDIRECT(A4)</formula1>
    </dataValidation>
    <dataValidation type="list" allowBlank="1" showInputMessage="1" showErrorMessage="1" sqref="A4:A129">
      <formula1>SR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7"/>
  <sheetViews>
    <sheetView workbookViewId="0">
      <selection sqref="A1:N1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4" ht="46.5" customHeight="1" x14ac:dyDescent="0.25">
      <c r="A1" s="27" t="s">
        <v>184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5">
      <c r="A2" s="28" t="s">
        <v>0</v>
      </c>
      <c r="B2" s="29" t="s">
        <v>1</v>
      </c>
      <c r="C2" s="31" t="s">
        <v>2</v>
      </c>
      <c r="D2" s="33" t="s">
        <v>3</v>
      </c>
      <c r="E2" s="33"/>
      <c r="F2" s="28" t="s">
        <v>4</v>
      </c>
      <c r="G2" s="28"/>
      <c r="H2" s="28" t="s">
        <v>5</v>
      </c>
      <c r="I2" s="28" t="s">
        <v>6</v>
      </c>
      <c r="J2" s="28"/>
      <c r="K2" s="28"/>
      <c r="L2" s="28"/>
      <c r="M2" s="28"/>
      <c r="N2" s="28"/>
    </row>
    <row r="3" spans="1:14" ht="31.5" customHeight="1" x14ac:dyDescent="0.25">
      <c r="A3" s="28"/>
      <c r="B3" s="30"/>
      <c r="C3" s="32"/>
      <c r="D3" s="1" t="s">
        <v>7</v>
      </c>
      <c r="E3" s="1" t="s">
        <v>8</v>
      </c>
      <c r="F3" s="1" t="s">
        <v>9</v>
      </c>
      <c r="G3" s="2" t="s">
        <v>10</v>
      </c>
      <c r="H3" s="28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4" s="15" customFormat="1" x14ac:dyDescent="0.25">
      <c r="A4" s="7" t="s">
        <v>17</v>
      </c>
      <c r="B4" s="7" t="s">
        <v>18</v>
      </c>
      <c r="C4" s="13">
        <v>3188963</v>
      </c>
      <c r="D4" s="13">
        <v>98026</v>
      </c>
      <c r="E4" s="14">
        <f>D4/C4*100</f>
        <v>3.0739146236566555</v>
      </c>
      <c r="F4" s="13">
        <v>10483</v>
      </c>
      <c r="G4" s="13">
        <v>16728</v>
      </c>
      <c r="H4" s="13">
        <v>56</v>
      </c>
      <c r="I4" s="13"/>
      <c r="J4" s="13"/>
      <c r="K4" s="13"/>
      <c r="L4" s="13">
        <v>70403694</v>
      </c>
      <c r="M4" s="13">
        <v>5500000</v>
      </c>
      <c r="N4" s="13">
        <f t="shared" ref="N4" si="0">SUM(I4:M4)</f>
        <v>75903694</v>
      </c>
    </row>
    <row r="5" spans="1:14" s="15" customFormat="1" x14ac:dyDescent="0.25">
      <c r="A5" s="7" t="s">
        <v>19</v>
      </c>
      <c r="B5" s="7" t="s">
        <v>20</v>
      </c>
      <c r="C5" s="13">
        <v>5320299</v>
      </c>
      <c r="D5" s="13">
        <v>336904</v>
      </c>
      <c r="E5" s="14">
        <f t="shared" ref="E5:E17" si="1">D5/C5*100</f>
        <v>6.3324260534981205</v>
      </c>
      <c r="F5" s="13">
        <v>900</v>
      </c>
      <c r="G5" s="13">
        <v>65649</v>
      </c>
      <c r="H5" s="13">
        <v>14</v>
      </c>
      <c r="I5" s="13">
        <v>39873150</v>
      </c>
      <c r="J5" s="13"/>
      <c r="K5" s="13">
        <v>1750000</v>
      </c>
      <c r="L5" s="13">
        <v>38275500</v>
      </c>
      <c r="M5" s="13">
        <v>1000000</v>
      </c>
      <c r="N5" s="13">
        <f>SUM(I5:M5)</f>
        <v>80898650</v>
      </c>
    </row>
    <row r="6" spans="1:14" s="15" customFormat="1" x14ac:dyDescent="0.25">
      <c r="A6" s="7" t="s">
        <v>21</v>
      </c>
      <c r="B6" s="7" t="s">
        <v>22</v>
      </c>
      <c r="C6" s="13">
        <v>3912711</v>
      </c>
      <c r="D6" s="13">
        <v>308046</v>
      </c>
      <c r="E6" s="14">
        <f t="shared" si="1"/>
        <v>7.8729556054612777</v>
      </c>
      <c r="F6" s="13">
        <v>464</v>
      </c>
      <c r="G6" s="13">
        <v>63221</v>
      </c>
      <c r="H6" s="13">
        <v>2</v>
      </c>
      <c r="I6" s="13">
        <v>5760000</v>
      </c>
      <c r="J6" s="13"/>
      <c r="K6" s="13">
        <v>100000000</v>
      </c>
      <c r="L6" s="13">
        <v>57352650</v>
      </c>
      <c r="M6" s="13"/>
      <c r="N6" s="13">
        <f t="shared" ref="N6:N17" si="2">SUM(I6:M6)</f>
        <v>163112650</v>
      </c>
    </row>
    <row r="7" spans="1:14" s="15" customFormat="1" x14ac:dyDescent="0.25">
      <c r="A7" s="7" t="s">
        <v>23</v>
      </c>
      <c r="B7" s="7" t="s">
        <v>24</v>
      </c>
      <c r="C7" s="13">
        <v>478690</v>
      </c>
      <c r="D7" s="13">
        <v>13472</v>
      </c>
      <c r="E7" s="14">
        <f t="shared" si="1"/>
        <v>2.8143474900248595</v>
      </c>
      <c r="F7" s="13">
        <v>2297</v>
      </c>
      <c r="G7" s="13">
        <v>2699</v>
      </c>
      <c r="H7" s="13">
        <v>4</v>
      </c>
      <c r="I7" s="13"/>
      <c r="J7" s="13"/>
      <c r="K7" s="13"/>
      <c r="L7" s="13">
        <v>485468</v>
      </c>
      <c r="M7" s="13">
        <v>100000</v>
      </c>
      <c r="N7" s="13">
        <f t="shared" si="2"/>
        <v>585468</v>
      </c>
    </row>
    <row r="8" spans="1:14" s="15" customFormat="1" x14ac:dyDescent="0.25">
      <c r="A8" s="7" t="s">
        <v>25</v>
      </c>
      <c r="B8" s="7" t="s">
        <v>26</v>
      </c>
      <c r="C8" s="13">
        <v>6175123</v>
      </c>
      <c r="D8" s="13">
        <v>452260</v>
      </c>
      <c r="E8" s="14">
        <f t="shared" si="1"/>
        <v>7.323902697970551</v>
      </c>
      <c r="F8" s="13">
        <v>341</v>
      </c>
      <c r="G8" s="13">
        <v>111896</v>
      </c>
      <c r="H8" s="13"/>
      <c r="I8" s="13">
        <v>15660200</v>
      </c>
      <c r="J8" s="13"/>
      <c r="K8" s="13">
        <v>400000</v>
      </c>
      <c r="L8" s="13">
        <v>41201420</v>
      </c>
      <c r="M8" s="13"/>
      <c r="N8" s="13">
        <f>SUM(I8:M8)</f>
        <v>57261620</v>
      </c>
    </row>
    <row r="9" spans="1:14" s="15" customFormat="1" x14ac:dyDescent="0.25">
      <c r="A9" s="7" t="s">
        <v>27</v>
      </c>
      <c r="B9" s="7" t="s">
        <v>28</v>
      </c>
      <c r="C9" s="13">
        <v>4863455</v>
      </c>
      <c r="D9" s="13">
        <v>161584</v>
      </c>
      <c r="E9" s="14">
        <f t="shared" si="1"/>
        <v>3.3224117422696415</v>
      </c>
      <c r="F9" s="13">
        <v>125</v>
      </c>
      <c r="G9" s="13">
        <v>41223</v>
      </c>
      <c r="H9" s="13">
        <v>2</v>
      </c>
      <c r="I9" s="13"/>
      <c r="J9" s="13"/>
      <c r="K9" s="13"/>
      <c r="L9" s="13">
        <v>28829820</v>
      </c>
      <c r="M9" s="13"/>
      <c r="N9" s="13">
        <f>SUM(I9:M9)</f>
        <v>28829820</v>
      </c>
    </row>
    <row r="10" spans="1:14" s="15" customFormat="1" x14ac:dyDescent="0.25">
      <c r="A10" s="7" t="s">
        <v>29</v>
      </c>
      <c r="B10" s="7" t="s">
        <v>30</v>
      </c>
      <c r="C10" s="13">
        <v>6145588</v>
      </c>
      <c r="D10" s="13">
        <v>15248</v>
      </c>
      <c r="E10" s="14">
        <f t="shared" si="1"/>
        <v>0.24811295518020407</v>
      </c>
      <c r="F10" s="13">
        <v>99</v>
      </c>
      <c r="G10" s="13">
        <v>3485</v>
      </c>
      <c r="H10" s="13">
        <v>11</v>
      </c>
      <c r="I10" s="13">
        <v>9436700</v>
      </c>
      <c r="J10" s="13"/>
      <c r="K10" s="13">
        <v>4900000</v>
      </c>
      <c r="L10" s="13">
        <v>28192404</v>
      </c>
      <c r="M10" s="13">
        <v>1100000</v>
      </c>
      <c r="N10" s="13">
        <f t="shared" si="2"/>
        <v>43629104</v>
      </c>
    </row>
    <row r="11" spans="1:14" s="15" customFormat="1" x14ac:dyDescent="0.25">
      <c r="A11" s="7" t="s">
        <v>31</v>
      </c>
      <c r="B11" s="7" t="s">
        <v>32</v>
      </c>
      <c r="C11" s="13">
        <v>1572657</v>
      </c>
      <c r="D11" s="13">
        <v>7325</v>
      </c>
      <c r="E11" s="14">
        <f t="shared" si="1"/>
        <v>0.46577225676037431</v>
      </c>
      <c r="F11" s="13"/>
      <c r="G11" s="13">
        <v>1399</v>
      </c>
      <c r="H11" s="13"/>
      <c r="I11" s="13">
        <v>6524400</v>
      </c>
      <c r="J11" s="13">
        <v>7293450</v>
      </c>
      <c r="K11" s="13"/>
      <c r="L11" s="13"/>
      <c r="M11" s="13"/>
      <c r="N11" s="13">
        <f>SUM(I11:M11)</f>
        <v>13817850</v>
      </c>
    </row>
    <row r="12" spans="1:14" s="15" customFormat="1" x14ac:dyDescent="0.25">
      <c r="A12" s="7" t="s">
        <v>33</v>
      </c>
      <c r="B12" s="7" t="s">
        <v>34</v>
      </c>
      <c r="C12" s="13">
        <v>1689654</v>
      </c>
      <c r="D12" s="13">
        <v>6219</v>
      </c>
      <c r="E12" s="14">
        <f t="shared" si="1"/>
        <v>0.36806352069713683</v>
      </c>
      <c r="F12" s="13">
        <v>50</v>
      </c>
      <c r="G12" s="13">
        <v>1145</v>
      </c>
      <c r="H12" s="13">
        <v>1</v>
      </c>
      <c r="I12" s="13">
        <v>12950300</v>
      </c>
      <c r="J12" s="13"/>
      <c r="K12" s="13">
        <v>2500000</v>
      </c>
      <c r="L12" s="13">
        <v>2910540</v>
      </c>
      <c r="M12" s="13">
        <v>100000</v>
      </c>
      <c r="N12" s="13">
        <f t="shared" si="2"/>
        <v>18460840</v>
      </c>
    </row>
    <row r="13" spans="1:14" s="15" customFormat="1" x14ac:dyDescent="0.25">
      <c r="A13" s="7" t="s">
        <v>35</v>
      </c>
      <c r="B13" s="7" t="s">
        <v>36</v>
      </c>
      <c r="C13" s="13">
        <v>5815384</v>
      </c>
      <c r="D13" s="13">
        <v>7506</v>
      </c>
      <c r="E13" s="14">
        <f t="shared" si="1"/>
        <v>0.12907144222978226</v>
      </c>
      <c r="F13" s="13">
        <v>107</v>
      </c>
      <c r="G13" s="13">
        <v>1462</v>
      </c>
      <c r="H13" s="13">
        <v>9</v>
      </c>
      <c r="I13" s="13"/>
      <c r="J13" s="13"/>
      <c r="K13" s="13"/>
      <c r="L13" s="13">
        <v>5100522</v>
      </c>
      <c r="M13" s="13">
        <v>500000</v>
      </c>
      <c r="N13" s="13">
        <f t="shared" si="2"/>
        <v>5600522</v>
      </c>
    </row>
    <row r="14" spans="1:14" s="15" customFormat="1" x14ac:dyDescent="0.25">
      <c r="A14" s="7" t="s">
        <v>37</v>
      </c>
      <c r="B14" s="7" t="s">
        <v>38</v>
      </c>
      <c r="C14" s="13">
        <v>2050282</v>
      </c>
      <c r="D14" s="13">
        <v>6632</v>
      </c>
      <c r="E14" s="14">
        <f t="shared" si="1"/>
        <v>0.32346769858975494</v>
      </c>
      <c r="F14" s="13"/>
      <c r="G14" s="13">
        <v>1515</v>
      </c>
      <c r="H14" s="13"/>
      <c r="I14" s="13"/>
      <c r="J14" s="13">
        <v>4158000</v>
      </c>
      <c r="K14" s="13"/>
      <c r="L14" s="13">
        <v>2349570</v>
      </c>
      <c r="M14" s="13"/>
      <c r="N14" s="13">
        <f t="shared" si="2"/>
        <v>6507570</v>
      </c>
    </row>
    <row r="15" spans="1:14" s="15" customFormat="1" x14ac:dyDescent="0.25">
      <c r="A15" s="7" t="s">
        <v>39</v>
      </c>
      <c r="B15" s="7" t="s">
        <v>40</v>
      </c>
      <c r="C15" s="13">
        <v>7355075</v>
      </c>
      <c r="D15" s="13">
        <v>62916</v>
      </c>
      <c r="E15" s="14">
        <f t="shared" si="1"/>
        <v>0.85540936020366887</v>
      </c>
      <c r="F15" s="13">
        <v>27</v>
      </c>
      <c r="G15" s="13">
        <v>15893</v>
      </c>
      <c r="H15" s="13"/>
      <c r="I15" s="13">
        <v>16650</v>
      </c>
      <c r="J15" s="13"/>
      <c r="K15" s="13"/>
      <c r="L15" s="13">
        <v>15463260</v>
      </c>
      <c r="M15" s="13"/>
      <c r="N15" s="13">
        <f t="shared" si="2"/>
        <v>15479910</v>
      </c>
    </row>
    <row r="16" spans="1:14" s="15" customFormat="1" x14ac:dyDescent="0.25">
      <c r="A16" s="7" t="s">
        <v>41</v>
      </c>
      <c r="B16" s="7" t="s">
        <v>42</v>
      </c>
      <c r="C16" s="13">
        <v>1406434</v>
      </c>
      <c r="D16" s="4"/>
      <c r="E16" s="14">
        <f t="shared" si="1"/>
        <v>0</v>
      </c>
      <c r="F16" s="13"/>
      <c r="G16" s="4"/>
      <c r="H16" s="4"/>
      <c r="I16" s="4"/>
      <c r="J16" s="4"/>
      <c r="K16" s="4"/>
      <c r="L16" s="4"/>
      <c r="M16" s="13"/>
      <c r="N16" s="13">
        <f t="shared" si="2"/>
        <v>0</v>
      </c>
    </row>
    <row r="17" spans="1:15" s="15" customFormat="1" x14ac:dyDescent="0.25">
      <c r="A17" s="7" t="s">
        <v>16</v>
      </c>
      <c r="B17" s="7"/>
      <c r="C17" s="13">
        <f>SUM(C4:C16)</f>
        <v>49974315</v>
      </c>
      <c r="D17" s="13">
        <f>SUM(D4:D16)</f>
        <v>1476138</v>
      </c>
      <c r="E17" s="14">
        <f t="shared" si="1"/>
        <v>2.9537933636509073</v>
      </c>
      <c r="F17" s="13">
        <f>SUM(F4:F16)</f>
        <v>14893</v>
      </c>
      <c r="G17" s="13">
        <f t="shared" ref="G17:M17" si="3">SUM(G4:G16)</f>
        <v>326315</v>
      </c>
      <c r="H17" s="13">
        <f t="shared" si="3"/>
        <v>99</v>
      </c>
      <c r="I17" s="13">
        <f t="shared" si="3"/>
        <v>90221400</v>
      </c>
      <c r="J17" s="13">
        <f t="shared" si="3"/>
        <v>11451450</v>
      </c>
      <c r="K17" s="13">
        <f t="shared" si="3"/>
        <v>109550000</v>
      </c>
      <c r="L17" s="13">
        <f t="shared" si="3"/>
        <v>290564848</v>
      </c>
      <c r="M17" s="13">
        <f t="shared" si="3"/>
        <v>8300000</v>
      </c>
      <c r="N17" s="13">
        <f t="shared" si="2"/>
        <v>510087698</v>
      </c>
      <c r="O17" s="19"/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"/>
  <sheetViews>
    <sheetView workbookViewId="0">
      <selection activeCell="J18" sqref="J18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5" ht="39.75" customHeight="1" x14ac:dyDescent="0.25">
      <c r="A1" s="27" t="s">
        <v>187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ht="30.75" customHeight="1" x14ac:dyDescent="0.25">
      <c r="A2" s="28" t="s">
        <v>0</v>
      </c>
      <c r="B2" s="29" t="s">
        <v>1</v>
      </c>
      <c r="C2" s="31" t="s">
        <v>2</v>
      </c>
      <c r="D2" s="33" t="s">
        <v>3</v>
      </c>
      <c r="E2" s="33"/>
      <c r="F2" s="28" t="s">
        <v>4</v>
      </c>
      <c r="G2" s="28"/>
      <c r="H2" s="28" t="s">
        <v>5</v>
      </c>
      <c r="I2" s="28" t="s">
        <v>6</v>
      </c>
      <c r="J2" s="28"/>
      <c r="K2" s="28"/>
      <c r="L2" s="28"/>
      <c r="M2" s="28"/>
      <c r="N2" s="28"/>
    </row>
    <row r="3" spans="1:15" ht="31.5" customHeight="1" x14ac:dyDescent="0.25">
      <c r="A3" s="28"/>
      <c r="B3" s="30"/>
      <c r="C3" s="32"/>
      <c r="D3" s="1" t="s">
        <v>7</v>
      </c>
      <c r="E3" s="1" t="s">
        <v>8</v>
      </c>
      <c r="F3" s="1" t="s">
        <v>9</v>
      </c>
      <c r="G3" s="2" t="s">
        <v>10</v>
      </c>
      <c r="H3" s="28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5" x14ac:dyDescent="0.25">
      <c r="A4" s="3" t="s">
        <v>17</v>
      </c>
      <c r="B4" s="3" t="s">
        <v>18</v>
      </c>
      <c r="C4" s="4">
        <v>3188963</v>
      </c>
      <c r="D4" s="4">
        <v>13542</v>
      </c>
      <c r="E4" s="5">
        <f>D4/C4*100</f>
        <v>0.42465215181236038</v>
      </c>
      <c r="F4" s="4">
        <v>389</v>
      </c>
      <c r="G4" s="4">
        <v>1867</v>
      </c>
      <c r="H4" s="4">
        <v>6</v>
      </c>
      <c r="I4" s="4">
        <v>2835000</v>
      </c>
      <c r="J4" s="4">
        <v>2835840</v>
      </c>
      <c r="K4" s="4">
        <v>40300000</v>
      </c>
      <c r="L4" s="4">
        <v>13669614</v>
      </c>
      <c r="M4" s="4">
        <v>600000</v>
      </c>
      <c r="N4" s="4">
        <f t="shared" ref="N4" si="0">SUM(I4:M4)</f>
        <v>60240454</v>
      </c>
    </row>
    <row r="5" spans="1:15" x14ac:dyDescent="0.25">
      <c r="A5" s="3" t="s">
        <v>41</v>
      </c>
      <c r="B5" s="3" t="s">
        <v>42</v>
      </c>
      <c r="C5" s="4">
        <v>1406434</v>
      </c>
      <c r="D5" s="4">
        <v>264</v>
      </c>
      <c r="E5" s="5">
        <f t="shared" ref="E5:E9" si="1">D5/C5*100</f>
        <v>1.8770877268325423E-2</v>
      </c>
      <c r="F5" s="4"/>
      <c r="G5" s="4">
        <v>56</v>
      </c>
      <c r="H5" s="4"/>
      <c r="I5" s="4">
        <v>174600</v>
      </c>
      <c r="J5" s="4"/>
      <c r="K5" s="4"/>
      <c r="L5" s="4">
        <v>455280</v>
      </c>
      <c r="M5" s="4"/>
      <c r="N5" s="4">
        <f>SUM(I5:M5)</f>
        <v>629880</v>
      </c>
    </row>
    <row r="6" spans="1:15" x14ac:dyDescent="0.25">
      <c r="A6" s="3" t="s">
        <v>31</v>
      </c>
      <c r="B6" s="3" t="s">
        <v>32</v>
      </c>
      <c r="C6" s="4">
        <v>1572657</v>
      </c>
      <c r="D6" s="4">
        <v>389</v>
      </c>
      <c r="E6" s="5">
        <f t="shared" si="1"/>
        <v>2.4735209266864927E-2</v>
      </c>
      <c r="F6" s="4"/>
      <c r="G6" s="4">
        <v>72</v>
      </c>
      <c r="H6" s="4"/>
      <c r="I6" s="4"/>
      <c r="J6" s="4">
        <v>956940</v>
      </c>
      <c r="K6" s="4"/>
      <c r="L6" s="4"/>
      <c r="M6" s="4"/>
      <c r="N6" s="4">
        <f>SUM(I6:M6)</f>
        <v>956940</v>
      </c>
    </row>
    <row r="7" spans="1:15" x14ac:dyDescent="0.25">
      <c r="A7" s="3" t="s">
        <v>25</v>
      </c>
      <c r="B7" s="3" t="s">
        <v>26</v>
      </c>
      <c r="C7" s="4">
        <v>6175123</v>
      </c>
      <c r="D7" s="4">
        <v>716</v>
      </c>
      <c r="E7" s="5">
        <f t="shared" si="1"/>
        <v>1.1594910741049206E-2</v>
      </c>
      <c r="F7" s="4">
        <v>4</v>
      </c>
      <c r="G7" s="4">
        <v>149</v>
      </c>
      <c r="H7" s="4">
        <v>1</v>
      </c>
      <c r="I7" s="4">
        <v>537750</v>
      </c>
      <c r="J7" s="4"/>
      <c r="K7" s="4"/>
      <c r="L7" s="4">
        <v>1299634</v>
      </c>
      <c r="M7" s="4">
        <v>100000</v>
      </c>
      <c r="N7" s="4">
        <f>SUM(I7:M7)</f>
        <v>1937384</v>
      </c>
    </row>
    <row r="8" spans="1:15" x14ac:dyDescent="0.25">
      <c r="A8" s="3" t="s">
        <v>27</v>
      </c>
      <c r="B8" s="3" t="s">
        <v>28</v>
      </c>
      <c r="C8" s="4">
        <v>4863455</v>
      </c>
      <c r="D8" s="4"/>
      <c r="E8" s="5">
        <f t="shared" si="1"/>
        <v>0</v>
      </c>
      <c r="F8" s="4">
        <v>12</v>
      </c>
      <c r="G8" s="4">
        <v>2</v>
      </c>
      <c r="H8" s="4"/>
      <c r="I8" s="4"/>
      <c r="J8" s="4"/>
      <c r="K8" s="4"/>
      <c r="L8" s="4">
        <v>281052</v>
      </c>
      <c r="M8" s="4"/>
      <c r="N8" s="4">
        <f>SUM(I8:M8)</f>
        <v>281052</v>
      </c>
    </row>
    <row r="9" spans="1:15" x14ac:dyDescent="0.25">
      <c r="A9" s="3" t="s">
        <v>16</v>
      </c>
      <c r="B9" s="3"/>
      <c r="C9" s="4">
        <f>SUM(C4:C8)</f>
        <v>17206632</v>
      </c>
      <c r="D9" s="4">
        <f>SUM(D4:D8)</f>
        <v>14911</v>
      </c>
      <c r="E9" s="5">
        <f t="shared" si="1"/>
        <v>8.6658446580365062E-2</v>
      </c>
      <c r="F9" s="4">
        <f t="shared" ref="F9:M9" si="2">SUM(F4:F8)</f>
        <v>405</v>
      </c>
      <c r="G9" s="4">
        <f t="shared" si="2"/>
        <v>2146</v>
      </c>
      <c r="H9" s="4">
        <f t="shared" si="2"/>
        <v>7</v>
      </c>
      <c r="I9" s="4">
        <f t="shared" si="2"/>
        <v>3547350</v>
      </c>
      <c r="J9" s="4">
        <f t="shared" si="2"/>
        <v>3792780</v>
      </c>
      <c r="K9" s="4">
        <f t="shared" si="2"/>
        <v>40300000</v>
      </c>
      <c r="L9" s="4">
        <f t="shared" si="2"/>
        <v>15705580</v>
      </c>
      <c r="M9" s="4">
        <f t="shared" si="2"/>
        <v>700000</v>
      </c>
      <c r="N9" s="4">
        <f t="shared" ref="N9" si="3">SUM(I9:M9)</f>
        <v>64045710</v>
      </c>
      <c r="O9" s="6"/>
    </row>
    <row r="11" spans="1:15" x14ac:dyDescent="0.25">
      <c r="A11" t="s">
        <v>43</v>
      </c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5"/>
  <sheetViews>
    <sheetView zoomScaleNormal="100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12.5703125" customWidth="1"/>
    <col min="2" max="2" width="14" customWidth="1"/>
    <col min="3" max="3" width="11.5703125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42578125" customWidth="1"/>
    <col min="11" max="12" width="10.140625" bestFit="1" customWidth="1"/>
    <col min="13" max="13" width="11.7109375" bestFit="1" customWidth="1"/>
    <col min="14" max="14" width="11.140625" customWidth="1"/>
    <col min="15" max="15" width="10.140625" customWidth="1"/>
    <col min="16" max="16" width="11.140625" customWidth="1"/>
    <col min="17" max="17" width="16.42578125" bestFit="1" customWidth="1"/>
  </cols>
  <sheetData>
    <row r="1" spans="1:17" ht="48" customHeight="1" x14ac:dyDescent="0.25">
      <c r="A1" s="27" t="s">
        <v>186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8"/>
    </row>
    <row r="2" spans="1:17" ht="17.25" customHeight="1" x14ac:dyDescent="0.25">
      <c r="A2" s="28" t="s">
        <v>0</v>
      </c>
      <c r="B2" s="29" t="s">
        <v>44</v>
      </c>
      <c r="C2" s="29" t="s">
        <v>45</v>
      </c>
      <c r="D2" s="34" t="s">
        <v>46</v>
      </c>
      <c r="E2" s="31" t="s">
        <v>2</v>
      </c>
      <c r="F2" s="33" t="s">
        <v>3</v>
      </c>
      <c r="G2" s="33"/>
      <c r="H2" s="28" t="s">
        <v>4</v>
      </c>
      <c r="I2" s="28"/>
      <c r="J2" s="28" t="s">
        <v>5</v>
      </c>
      <c r="K2" s="36" t="s">
        <v>47</v>
      </c>
      <c r="L2" s="37"/>
      <c r="M2" s="37"/>
      <c r="N2" s="37"/>
      <c r="O2" s="38"/>
      <c r="P2" s="28" t="s">
        <v>16</v>
      </c>
      <c r="Q2" s="28" t="s">
        <v>48</v>
      </c>
    </row>
    <row r="3" spans="1:17" ht="42" customHeight="1" x14ac:dyDescent="0.25">
      <c r="A3" s="28"/>
      <c r="B3" s="30"/>
      <c r="C3" s="30"/>
      <c r="D3" s="35"/>
      <c r="E3" s="32"/>
      <c r="F3" s="9" t="s">
        <v>7</v>
      </c>
      <c r="G3" s="9" t="s">
        <v>8</v>
      </c>
      <c r="H3" s="1" t="s">
        <v>9</v>
      </c>
      <c r="I3" s="10" t="s">
        <v>10</v>
      </c>
      <c r="J3" s="28"/>
      <c r="K3" s="2" t="s">
        <v>11</v>
      </c>
      <c r="L3" s="2" t="s">
        <v>12</v>
      </c>
      <c r="M3" s="2" t="s">
        <v>13</v>
      </c>
      <c r="N3" s="11" t="s">
        <v>14</v>
      </c>
      <c r="O3" s="1" t="s">
        <v>15</v>
      </c>
      <c r="P3" s="28"/>
      <c r="Q3" s="28"/>
    </row>
    <row r="4" spans="1:17" s="15" customFormat="1" ht="15" customHeight="1" x14ac:dyDescent="0.25">
      <c r="A4" s="7" t="s">
        <v>17</v>
      </c>
      <c r="B4" s="7" t="s">
        <v>49</v>
      </c>
      <c r="C4" s="7" t="s">
        <v>188</v>
      </c>
      <c r="D4" s="12">
        <v>42212</v>
      </c>
      <c r="E4" s="13">
        <v>168963</v>
      </c>
      <c r="F4" s="13">
        <v>6049</v>
      </c>
      <c r="G4" s="14">
        <f>F4/E4*100</f>
        <v>3.580073743955777</v>
      </c>
      <c r="H4" s="13">
        <v>1200</v>
      </c>
      <c r="I4" s="13">
        <v>907</v>
      </c>
      <c r="J4" s="13">
        <v>16</v>
      </c>
      <c r="K4" s="13"/>
      <c r="L4" s="13"/>
      <c r="M4" s="13"/>
      <c r="N4" s="13">
        <v>7723100</v>
      </c>
      <c r="O4" s="13">
        <v>1500000</v>
      </c>
      <c r="P4" s="4">
        <f>SUM(K4:O4)</f>
        <v>9223100</v>
      </c>
      <c r="Q4" s="7"/>
    </row>
    <row r="5" spans="1:17" ht="15.75" customHeight="1" x14ac:dyDescent="0.25">
      <c r="A5" s="3" t="s">
        <v>17</v>
      </c>
      <c r="B5" s="3" t="s">
        <v>50</v>
      </c>
      <c r="C5" s="3" t="s">
        <v>189</v>
      </c>
      <c r="D5" s="16">
        <v>42179</v>
      </c>
      <c r="E5" s="13">
        <v>55265</v>
      </c>
      <c r="F5" s="4">
        <v>18656</v>
      </c>
      <c r="G5" s="14">
        <f t="shared" ref="G5:G68" si="0">F5/E5*100</f>
        <v>33.757350945444678</v>
      </c>
      <c r="H5" s="4">
        <v>2259</v>
      </c>
      <c r="I5" s="4">
        <v>2842</v>
      </c>
      <c r="J5" s="4">
        <v>18</v>
      </c>
      <c r="K5" s="4"/>
      <c r="L5" s="4"/>
      <c r="M5" s="4"/>
      <c r="N5" s="4">
        <v>23169300</v>
      </c>
      <c r="O5" s="4">
        <v>1800000</v>
      </c>
      <c r="P5" s="4">
        <f t="shared" ref="P5:P68" si="1">SUM(K5:O5)</f>
        <v>24969300</v>
      </c>
      <c r="Q5" s="4"/>
    </row>
    <row r="6" spans="1:17" ht="15" customHeight="1" x14ac:dyDescent="0.25">
      <c r="A6" s="3" t="s">
        <v>17</v>
      </c>
      <c r="B6" s="3" t="s">
        <v>51</v>
      </c>
      <c r="C6" s="3" t="s">
        <v>190</v>
      </c>
      <c r="D6" s="16">
        <v>42180</v>
      </c>
      <c r="E6" s="13">
        <v>119564</v>
      </c>
      <c r="F6" s="4">
        <v>12737</v>
      </c>
      <c r="G6" s="14">
        <f t="shared" si="0"/>
        <v>10.652872101970493</v>
      </c>
      <c r="H6" s="4">
        <v>907</v>
      </c>
      <c r="I6" s="4">
        <v>2569</v>
      </c>
      <c r="J6" s="4">
        <v>1</v>
      </c>
      <c r="K6" s="4"/>
      <c r="L6" s="4"/>
      <c r="M6" s="4"/>
      <c r="N6" s="4">
        <v>5516500</v>
      </c>
      <c r="O6" s="4">
        <v>100000</v>
      </c>
      <c r="P6" s="4">
        <f t="shared" si="1"/>
        <v>5616500</v>
      </c>
      <c r="Q6" s="4"/>
    </row>
    <row r="7" spans="1:17" ht="15" customHeight="1" x14ac:dyDescent="0.25">
      <c r="A7" s="3" t="s">
        <v>17</v>
      </c>
      <c r="B7" s="3" t="s">
        <v>52</v>
      </c>
      <c r="C7" s="3" t="s">
        <v>191</v>
      </c>
      <c r="D7" s="16"/>
      <c r="E7" s="13">
        <v>189936</v>
      </c>
      <c r="F7" s="4">
        <v>19176</v>
      </c>
      <c r="G7" s="14">
        <f t="shared" si="0"/>
        <v>10.096032347738186</v>
      </c>
      <c r="H7" s="4">
        <v>503</v>
      </c>
      <c r="I7" s="4">
        <v>1029</v>
      </c>
      <c r="J7" s="4">
        <v>13</v>
      </c>
      <c r="K7" s="4"/>
      <c r="L7" s="4"/>
      <c r="M7" s="4"/>
      <c r="N7" s="4">
        <v>6619800</v>
      </c>
      <c r="O7" s="4">
        <v>1300000</v>
      </c>
      <c r="P7" s="4">
        <f t="shared" si="1"/>
        <v>7919800</v>
      </c>
      <c r="Q7" s="3"/>
    </row>
    <row r="8" spans="1:17" ht="15" customHeight="1" x14ac:dyDescent="0.25">
      <c r="A8" s="3" t="s">
        <v>17</v>
      </c>
      <c r="B8" s="3" t="s">
        <v>53</v>
      </c>
      <c r="C8" s="3" t="s">
        <v>192</v>
      </c>
      <c r="D8" s="16">
        <v>42215</v>
      </c>
      <c r="E8" s="13">
        <v>149348</v>
      </c>
      <c r="F8" s="4">
        <v>1648</v>
      </c>
      <c r="G8" s="14">
        <f t="shared" si="0"/>
        <v>1.103463052735892</v>
      </c>
      <c r="H8" s="4">
        <v>681</v>
      </c>
      <c r="I8" s="4">
        <v>392</v>
      </c>
      <c r="J8" s="4"/>
      <c r="K8" s="4"/>
      <c r="L8" s="4"/>
      <c r="M8" s="4"/>
      <c r="N8" s="4">
        <v>2405194</v>
      </c>
      <c r="O8" s="4"/>
      <c r="P8" s="4">
        <f t="shared" si="1"/>
        <v>2405194</v>
      </c>
      <c r="Q8" s="3"/>
    </row>
    <row r="9" spans="1:17" ht="15" customHeight="1" x14ac:dyDescent="0.25">
      <c r="A9" s="3" t="s">
        <v>17</v>
      </c>
      <c r="B9" s="3" t="s">
        <v>54</v>
      </c>
      <c r="C9" s="3" t="s">
        <v>193</v>
      </c>
      <c r="D9" s="16">
        <v>42215</v>
      </c>
      <c r="E9" s="13">
        <v>145553</v>
      </c>
      <c r="F9" s="4">
        <v>6949</v>
      </c>
      <c r="G9" s="14">
        <f t="shared" si="0"/>
        <v>4.7742059593412716</v>
      </c>
      <c r="H9" s="4">
        <v>1245</v>
      </c>
      <c r="I9" s="4">
        <v>1461</v>
      </c>
      <c r="J9" s="4"/>
      <c r="K9" s="4"/>
      <c r="L9" s="4"/>
      <c r="M9" s="4"/>
      <c r="N9" s="4"/>
      <c r="O9" s="4"/>
      <c r="P9" s="4">
        <f t="shared" si="1"/>
        <v>0</v>
      </c>
      <c r="Q9" s="3"/>
    </row>
    <row r="10" spans="1:17" ht="15" customHeight="1" x14ac:dyDescent="0.25">
      <c r="A10" s="3" t="s">
        <v>17</v>
      </c>
      <c r="B10" s="3" t="s">
        <v>55</v>
      </c>
      <c r="C10" s="3" t="s">
        <v>194</v>
      </c>
      <c r="D10" s="16">
        <v>42181</v>
      </c>
      <c r="E10" s="13">
        <v>172907</v>
      </c>
      <c r="F10" s="4">
        <v>11342</v>
      </c>
      <c r="G10" s="14">
        <f t="shared" si="0"/>
        <v>6.559595620767233</v>
      </c>
      <c r="H10" s="4">
        <v>818</v>
      </c>
      <c r="I10" s="4">
        <v>2566</v>
      </c>
      <c r="J10" s="4">
        <v>1</v>
      </c>
      <c r="K10" s="4"/>
      <c r="L10" s="4"/>
      <c r="M10" s="4"/>
      <c r="N10" s="4">
        <v>3309900</v>
      </c>
      <c r="O10" s="4">
        <v>100000</v>
      </c>
      <c r="P10" s="4">
        <f t="shared" si="1"/>
        <v>3409900</v>
      </c>
      <c r="Q10" s="4"/>
    </row>
    <row r="11" spans="1:17" ht="15" customHeight="1" x14ac:dyDescent="0.25">
      <c r="A11" s="3" t="s">
        <v>17</v>
      </c>
      <c r="B11" s="3" t="s">
        <v>56</v>
      </c>
      <c r="C11" s="3" t="s">
        <v>195</v>
      </c>
      <c r="D11" s="16">
        <v>42179</v>
      </c>
      <c r="E11" s="13">
        <v>40720</v>
      </c>
      <c r="F11" s="4">
        <v>2579</v>
      </c>
      <c r="G11" s="14">
        <f t="shared" si="0"/>
        <v>6.3334970530451864</v>
      </c>
      <c r="H11" s="4">
        <v>504</v>
      </c>
      <c r="I11" s="4">
        <v>811</v>
      </c>
      <c r="J11" s="4">
        <v>1</v>
      </c>
      <c r="K11" s="4"/>
      <c r="L11" s="4"/>
      <c r="M11" s="4"/>
      <c r="N11" s="4">
        <v>10917200</v>
      </c>
      <c r="O11" s="4">
        <v>100000</v>
      </c>
      <c r="P11" s="4">
        <f t="shared" si="1"/>
        <v>11017200</v>
      </c>
      <c r="Q11" s="4"/>
    </row>
    <row r="12" spans="1:17" ht="15" customHeight="1" x14ac:dyDescent="0.25">
      <c r="A12" s="3" t="s">
        <v>17</v>
      </c>
      <c r="B12" s="3" t="s">
        <v>57</v>
      </c>
      <c r="C12" s="3" t="s">
        <v>196</v>
      </c>
      <c r="D12" s="16">
        <v>42215</v>
      </c>
      <c r="E12" s="13">
        <v>129734</v>
      </c>
      <c r="F12" s="4">
        <v>13083</v>
      </c>
      <c r="G12" s="14">
        <f t="shared" si="0"/>
        <v>10.084480552515146</v>
      </c>
      <c r="H12" s="4">
        <v>662</v>
      </c>
      <c r="I12" s="4">
        <v>3024</v>
      </c>
      <c r="J12" s="4">
        <v>3</v>
      </c>
      <c r="K12" s="4"/>
      <c r="L12" s="4"/>
      <c r="M12" s="4"/>
      <c r="N12" s="4">
        <v>7432800</v>
      </c>
      <c r="O12" s="4">
        <v>300000</v>
      </c>
      <c r="P12" s="4">
        <f t="shared" si="1"/>
        <v>7732800</v>
      </c>
      <c r="Q12" s="3"/>
    </row>
    <row r="13" spans="1:17" ht="15" customHeight="1" x14ac:dyDescent="0.25">
      <c r="A13" s="3" t="s">
        <v>17</v>
      </c>
      <c r="B13" s="3" t="s">
        <v>58</v>
      </c>
      <c r="C13" s="3" t="s">
        <v>197</v>
      </c>
      <c r="D13" s="16">
        <v>42217</v>
      </c>
      <c r="E13" s="13">
        <v>112665</v>
      </c>
      <c r="F13" s="4">
        <v>5350</v>
      </c>
      <c r="G13" s="14">
        <f t="shared" si="0"/>
        <v>4.748590955487507</v>
      </c>
      <c r="H13" s="4">
        <v>1631</v>
      </c>
      <c r="I13" s="4">
        <v>1066</v>
      </c>
      <c r="J13" s="4">
        <v>3</v>
      </c>
      <c r="K13" s="4"/>
      <c r="L13" s="4"/>
      <c r="M13" s="4"/>
      <c r="N13" s="4">
        <v>3309900</v>
      </c>
      <c r="O13" s="4">
        <v>300000</v>
      </c>
      <c r="P13" s="4">
        <f t="shared" si="1"/>
        <v>3609900</v>
      </c>
      <c r="Q13" s="3"/>
    </row>
    <row r="14" spans="1:17" ht="15" customHeight="1" x14ac:dyDescent="0.25">
      <c r="A14" s="3" t="s">
        <v>17</v>
      </c>
      <c r="B14" s="3" t="s">
        <v>59</v>
      </c>
      <c r="C14" s="3" t="s">
        <v>198</v>
      </c>
      <c r="D14" s="16">
        <v>42217</v>
      </c>
      <c r="E14" s="13">
        <v>136828</v>
      </c>
      <c r="F14" s="4">
        <v>244</v>
      </c>
      <c r="G14" s="14">
        <f t="shared" si="0"/>
        <v>0.17832607361066449</v>
      </c>
      <c r="H14" s="4"/>
      <c r="I14" s="4">
        <v>61</v>
      </c>
      <c r="J14" s="4"/>
      <c r="K14" s="4"/>
      <c r="L14" s="4"/>
      <c r="M14" s="4"/>
      <c r="N14" s="4"/>
      <c r="O14" s="4"/>
      <c r="P14" s="4">
        <f t="shared" si="1"/>
        <v>0</v>
      </c>
      <c r="Q14" s="3"/>
    </row>
    <row r="15" spans="1:17" ht="15" customHeight="1" x14ac:dyDescent="0.25">
      <c r="A15" s="3" t="s">
        <v>17</v>
      </c>
      <c r="B15" s="3" t="s">
        <v>60</v>
      </c>
      <c r="C15" s="3" t="s">
        <v>199</v>
      </c>
      <c r="D15" s="16">
        <v>42217</v>
      </c>
      <c r="E15" s="13">
        <v>165343</v>
      </c>
      <c r="F15" s="4"/>
      <c r="G15" s="14">
        <f t="shared" si="0"/>
        <v>0</v>
      </c>
      <c r="H15" s="4">
        <v>9</v>
      </c>
      <c r="I15" s="4"/>
      <c r="J15" s="4"/>
      <c r="K15" s="4"/>
      <c r="L15" s="4"/>
      <c r="M15" s="4"/>
      <c r="N15" s="4"/>
      <c r="O15" s="4"/>
      <c r="P15" s="4">
        <f t="shared" si="1"/>
        <v>0</v>
      </c>
      <c r="Q15" s="3"/>
    </row>
    <row r="16" spans="1:17" ht="15" customHeight="1" x14ac:dyDescent="0.25">
      <c r="A16" s="3" t="s">
        <v>17</v>
      </c>
      <c r="B16" s="3" t="s">
        <v>61</v>
      </c>
      <c r="C16" s="3" t="s">
        <v>200</v>
      </c>
      <c r="D16" s="16">
        <v>42181</v>
      </c>
      <c r="E16" s="13">
        <v>133310</v>
      </c>
      <c r="F16" s="4">
        <v>52</v>
      </c>
      <c r="G16" s="14">
        <f t="shared" si="0"/>
        <v>3.9006826194584052E-2</v>
      </c>
      <c r="H16" s="4">
        <v>12</v>
      </c>
      <c r="I16" s="4"/>
      <c r="J16" s="4"/>
      <c r="K16" s="4"/>
      <c r="L16" s="4"/>
      <c r="M16" s="4"/>
      <c r="N16" s="4"/>
      <c r="O16" s="4"/>
      <c r="P16" s="4">
        <f t="shared" si="1"/>
        <v>0</v>
      </c>
      <c r="Q16" s="4"/>
    </row>
    <row r="17" spans="1:17" ht="15" customHeight="1" x14ac:dyDescent="0.25">
      <c r="A17" s="3" t="s">
        <v>17</v>
      </c>
      <c r="B17" s="3" t="s">
        <v>62</v>
      </c>
      <c r="C17" s="3" t="s">
        <v>201</v>
      </c>
      <c r="D17" s="16">
        <v>42182</v>
      </c>
      <c r="E17" s="13">
        <v>158124</v>
      </c>
      <c r="F17" s="4">
        <v>47</v>
      </c>
      <c r="G17" s="14">
        <f t="shared" si="0"/>
        <v>2.9723508132857759E-2</v>
      </c>
      <c r="H17" s="4">
        <v>10</v>
      </c>
      <c r="I17" s="4"/>
      <c r="J17" s="4"/>
      <c r="K17" s="4"/>
      <c r="L17" s="4"/>
      <c r="M17" s="4"/>
      <c r="N17" s="4"/>
      <c r="O17" s="4"/>
      <c r="P17" s="4">
        <f t="shared" si="1"/>
        <v>0</v>
      </c>
      <c r="Q17" s="4"/>
    </row>
    <row r="18" spans="1:17" ht="15" customHeight="1" x14ac:dyDescent="0.25">
      <c r="A18" s="3" t="s">
        <v>17</v>
      </c>
      <c r="B18" s="3" t="s">
        <v>63</v>
      </c>
      <c r="C18" s="3" t="s">
        <v>202</v>
      </c>
      <c r="D18" s="16">
        <v>42182</v>
      </c>
      <c r="E18" s="13">
        <v>65936</v>
      </c>
      <c r="F18" s="4">
        <v>114</v>
      </c>
      <c r="G18" s="14">
        <f t="shared" si="0"/>
        <v>0.17289492841543314</v>
      </c>
      <c r="H18" s="4">
        <v>29</v>
      </c>
      <c r="I18" s="4"/>
      <c r="J18" s="4"/>
      <c r="K18" s="4"/>
      <c r="L18" s="4"/>
      <c r="M18" s="4"/>
      <c r="N18" s="4"/>
      <c r="O18" s="4"/>
      <c r="P18" s="4">
        <f t="shared" si="1"/>
        <v>0</v>
      </c>
      <c r="Q18" s="4"/>
    </row>
    <row r="19" spans="1:17" ht="15" customHeight="1" x14ac:dyDescent="0.25">
      <c r="A19" s="3" t="s">
        <v>17</v>
      </c>
      <c r="B19" s="3" t="s">
        <v>64</v>
      </c>
      <c r="C19" s="3" t="s">
        <v>203</v>
      </c>
      <c r="D19" s="16">
        <v>42217</v>
      </c>
      <c r="E19" s="13">
        <v>56743</v>
      </c>
      <c r="F19" s="4"/>
      <c r="G19" s="14">
        <f t="shared" si="0"/>
        <v>0</v>
      </c>
      <c r="H19" s="4">
        <v>13</v>
      </c>
      <c r="I19" s="4"/>
      <c r="J19" s="4"/>
      <c r="K19" s="4"/>
      <c r="L19" s="4"/>
      <c r="M19" s="4"/>
      <c r="N19" s="4"/>
      <c r="O19" s="4"/>
      <c r="P19" s="4">
        <f t="shared" si="1"/>
        <v>0</v>
      </c>
      <c r="Q19" s="4"/>
    </row>
    <row r="20" spans="1:17" s="15" customFormat="1" ht="15" customHeight="1" x14ac:dyDescent="0.25">
      <c r="A20" s="7" t="s">
        <v>41</v>
      </c>
      <c r="B20" s="7" t="s">
        <v>65</v>
      </c>
      <c r="C20" s="7" t="s">
        <v>204</v>
      </c>
      <c r="D20" s="12">
        <v>42180</v>
      </c>
      <c r="E20" s="13">
        <v>146271</v>
      </c>
      <c r="F20" s="13"/>
      <c r="G20" s="14">
        <f t="shared" si="0"/>
        <v>0</v>
      </c>
      <c r="H20" s="13"/>
      <c r="I20" s="13"/>
      <c r="J20" s="13"/>
      <c r="K20" s="13"/>
      <c r="L20" s="13"/>
      <c r="M20" s="13"/>
      <c r="N20" s="13"/>
      <c r="O20" s="13"/>
      <c r="P20" s="13">
        <f t="shared" si="1"/>
        <v>0</v>
      </c>
      <c r="Q20" s="13"/>
    </row>
    <row r="21" spans="1:17" ht="15" customHeight="1" x14ac:dyDescent="0.25">
      <c r="A21" s="3" t="s">
        <v>31</v>
      </c>
      <c r="B21" s="3" t="s">
        <v>66</v>
      </c>
      <c r="C21" s="3" t="s">
        <v>205</v>
      </c>
      <c r="D21" s="16">
        <v>42181</v>
      </c>
      <c r="E21" s="13">
        <v>265622</v>
      </c>
      <c r="F21" s="4">
        <v>775</v>
      </c>
      <c r="G21" s="14">
        <f t="shared" si="0"/>
        <v>0.29176800114448354</v>
      </c>
      <c r="H21" s="4"/>
      <c r="I21" s="4">
        <v>154</v>
      </c>
      <c r="J21" s="4"/>
      <c r="K21" s="4">
        <v>135000</v>
      </c>
      <c r="L21" s="4">
        <v>2147580</v>
      </c>
      <c r="M21" s="4"/>
      <c r="N21" s="4"/>
      <c r="O21" s="4"/>
      <c r="P21" s="4">
        <f t="shared" si="1"/>
        <v>2282580</v>
      </c>
      <c r="Q21" s="4"/>
    </row>
    <row r="22" spans="1:17" ht="15" customHeight="1" x14ac:dyDescent="0.25">
      <c r="A22" s="3" t="s">
        <v>31</v>
      </c>
      <c r="B22" s="3" t="s">
        <v>67</v>
      </c>
      <c r="C22" s="3" t="s">
        <v>206</v>
      </c>
      <c r="D22" s="16">
        <v>42214</v>
      </c>
      <c r="E22" s="13">
        <v>35019</v>
      </c>
      <c r="F22" s="4">
        <v>106</v>
      </c>
      <c r="G22" s="14">
        <f t="shared" si="0"/>
        <v>0.30269282389559954</v>
      </c>
      <c r="H22" s="4"/>
      <c r="I22" s="4">
        <v>23</v>
      </c>
      <c r="J22" s="4"/>
      <c r="K22" s="4"/>
      <c r="L22" s="4">
        <v>224070</v>
      </c>
      <c r="M22" s="4"/>
      <c r="N22" s="4"/>
      <c r="O22" s="4"/>
      <c r="P22" s="4">
        <f t="shared" si="1"/>
        <v>224070</v>
      </c>
      <c r="Q22" s="4"/>
    </row>
    <row r="23" spans="1:17" ht="15" customHeight="1" x14ac:dyDescent="0.25">
      <c r="A23" s="3" t="s">
        <v>31</v>
      </c>
      <c r="B23" s="3" t="s">
        <v>68</v>
      </c>
      <c r="C23" s="3" t="s">
        <v>207</v>
      </c>
      <c r="D23" s="16">
        <v>42214</v>
      </c>
      <c r="E23" s="13">
        <v>421415</v>
      </c>
      <c r="F23" s="4">
        <v>6444</v>
      </c>
      <c r="G23" s="14">
        <f t="shared" si="0"/>
        <v>1.5291339890606648</v>
      </c>
      <c r="H23" s="4"/>
      <c r="I23" s="4">
        <v>1222</v>
      </c>
      <c r="J23" s="4"/>
      <c r="K23" s="4">
        <v>6389400</v>
      </c>
      <c r="L23" s="4">
        <v>4921800</v>
      </c>
      <c r="M23" s="4"/>
      <c r="N23" s="4"/>
      <c r="O23" s="4"/>
      <c r="P23" s="4">
        <f t="shared" si="1"/>
        <v>11311200</v>
      </c>
      <c r="Q23" s="4"/>
    </row>
    <row r="24" spans="1:17" ht="15" customHeight="1" x14ac:dyDescent="0.25">
      <c r="A24" s="3" t="s">
        <v>25</v>
      </c>
      <c r="B24" s="3" t="s">
        <v>69</v>
      </c>
      <c r="C24" s="3" t="s">
        <v>208</v>
      </c>
      <c r="D24" s="16">
        <v>42215</v>
      </c>
      <c r="E24" s="13">
        <v>297951</v>
      </c>
      <c r="F24" s="4">
        <v>900</v>
      </c>
      <c r="G24" s="14">
        <f t="shared" si="0"/>
        <v>0.30206309091092159</v>
      </c>
      <c r="H24" s="4"/>
      <c r="I24" s="4">
        <v>206</v>
      </c>
      <c r="J24" s="4"/>
      <c r="K24" s="4"/>
      <c r="L24" s="4"/>
      <c r="M24" s="4"/>
      <c r="N24" s="4">
        <v>430890</v>
      </c>
      <c r="O24" s="4"/>
      <c r="P24" s="4">
        <f t="shared" si="1"/>
        <v>430890</v>
      </c>
      <c r="Q24" s="4"/>
    </row>
    <row r="25" spans="1:17" ht="15" customHeight="1" x14ac:dyDescent="0.25">
      <c r="A25" s="3" t="s">
        <v>25</v>
      </c>
      <c r="B25" s="3" t="s">
        <v>70</v>
      </c>
      <c r="C25" s="3" t="s">
        <v>209</v>
      </c>
      <c r="D25" s="16"/>
      <c r="E25" s="13">
        <v>177745</v>
      </c>
      <c r="F25" s="4">
        <v>19895</v>
      </c>
      <c r="G25" s="14">
        <f t="shared" si="0"/>
        <v>11.19300120959802</v>
      </c>
      <c r="H25" s="4"/>
      <c r="I25" s="4">
        <v>4810</v>
      </c>
      <c r="J25" s="4"/>
      <c r="K25" s="4"/>
      <c r="L25" s="4"/>
      <c r="M25" s="4"/>
      <c r="N25" s="4"/>
      <c r="O25" s="4"/>
      <c r="P25" s="4">
        <f t="shared" si="1"/>
        <v>0</v>
      </c>
      <c r="Q25" s="4"/>
    </row>
    <row r="26" spans="1:17" ht="15" customHeight="1" x14ac:dyDescent="0.25">
      <c r="A26" s="3" t="s">
        <v>25</v>
      </c>
      <c r="B26" s="3" t="s">
        <v>71</v>
      </c>
      <c r="C26" s="3" t="s">
        <v>210</v>
      </c>
      <c r="D26" s="16">
        <v>42218</v>
      </c>
      <c r="E26" s="13">
        <v>154355</v>
      </c>
      <c r="F26" s="4">
        <v>10272</v>
      </c>
      <c r="G26" s="14">
        <f t="shared" si="0"/>
        <v>6.6547892844417085</v>
      </c>
      <c r="H26" s="4">
        <v>7</v>
      </c>
      <c r="I26" s="4">
        <v>2633</v>
      </c>
      <c r="J26" s="4"/>
      <c r="K26" s="4">
        <v>11250</v>
      </c>
      <c r="L26" s="4"/>
      <c r="M26" s="4">
        <v>50000</v>
      </c>
      <c r="N26" s="4">
        <v>585352</v>
      </c>
      <c r="O26" s="4"/>
      <c r="P26" s="4">
        <f t="shared" si="1"/>
        <v>646602</v>
      </c>
      <c r="Q26" s="4"/>
    </row>
    <row r="27" spans="1:17" ht="15" customHeight="1" x14ac:dyDescent="0.25">
      <c r="A27" s="3" t="s">
        <v>25</v>
      </c>
      <c r="B27" s="3" t="s">
        <v>72</v>
      </c>
      <c r="C27" s="3" t="s">
        <v>211</v>
      </c>
      <c r="D27" s="16">
        <v>42183</v>
      </c>
      <c r="E27" s="13">
        <v>323806</v>
      </c>
      <c r="F27" s="4">
        <v>737</v>
      </c>
      <c r="G27" s="14">
        <f t="shared" si="0"/>
        <v>0.22760541805896123</v>
      </c>
      <c r="H27" s="4">
        <v>9</v>
      </c>
      <c r="I27" s="4">
        <v>158</v>
      </c>
      <c r="J27" s="3"/>
      <c r="K27" s="4">
        <v>769250</v>
      </c>
      <c r="L27" s="4"/>
      <c r="M27" s="4">
        <v>200000</v>
      </c>
      <c r="N27" s="4">
        <v>1428548</v>
      </c>
      <c r="O27" s="4"/>
      <c r="P27" s="4">
        <f t="shared" si="1"/>
        <v>2397798</v>
      </c>
      <c r="Q27" s="4"/>
    </row>
    <row r="28" spans="1:17" ht="15" customHeight="1" x14ac:dyDescent="0.25">
      <c r="A28" s="3" t="s">
        <v>25</v>
      </c>
      <c r="B28" s="3" t="s">
        <v>73</v>
      </c>
      <c r="C28" s="3" t="s">
        <v>212</v>
      </c>
      <c r="D28" s="16"/>
      <c r="E28" s="13">
        <v>235358</v>
      </c>
      <c r="F28" s="4">
        <v>883</v>
      </c>
      <c r="G28" s="14">
        <f t="shared" si="0"/>
        <v>0.37517314049235634</v>
      </c>
      <c r="H28" s="4"/>
      <c r="I28" s="4">
        <v>227</v>
      </c>
      <c r="J28" s="4"/>
      <c r="K28" s="4"/>
      <c r="L28" s="4"/>
      <c r="M28" s="4"/>
      <c r="N28" s="4"/>
      <c r="O28" s="4"/>
      <c r="P28" s="4">
        <f t="shared" si="1"/>
        <v>0</v>
      </c>
      <c r="Q28" s="4"/>
    </row>
    <row r="29" spans="1:17" ht="15" customHeight="1" x14ac:dyDescent="0.25">
      <c r="A29" s="3" t="s">
        <v>25</v>
      </c>
      <c r="B29" s="3" t="s">
        <v>74</v>
      </c>
      <c r="C29" s="3" t="s">
        <v>213</v>
      </c>
      <c r="D29" s="16">
        <v>42218</v>
      </c>
      <c r="E29" s="13">
        <v>193775</v>
      </c>
      <c r="F29" s="4">
        <v>55388</v>
      </c>
      <c r="G29" s="14">
        <f t="shared" si="0"/>
        <v>28.583666623661465</v>
      </c>
      <c r="H29" s="4">
        <v>14</v>
      </c>
      <c r="I29" s="4">
        <v>13888</v>
      </c>
      <c r="J29" s="4"/>
      <c r="K29" s="4">
        <v>36450</v>
      </c>
      <c r="L29" s="4"/>
      <c r="M29" s="4"/>
      <c r="N29" s="4"/>
      <c r="O29" s="4"/>
      <c r="P29" s="4">
        <f t="shared" si="1"/>
        <v>36450</v>
      </c>
      <c r="Q29" s="4" t="s">
        <v>75</v>
      </c>
    </row>
    <row r="30" spans="1:17" ht="15" customHeight="1" x14ac:dyDescent="0.25">
      <c r="A30" s="3" t="s">
        <v>25</v>
      </c>
      <c r="B30" s="3" t="s">
        <v>76</v>
      </c>
      <c r="C30" s="3" t="s">
        <v>214</v>
      </c>
      <c r="D30" s="16"/>
      <c r="E30" s="13">
        <v>163773</v>
      </c>
      <c r="F30" s="4">
        <v>36280</v>
      </c>
      <c r="G30" s="14">
        <f t="shared" si="0"/>
        <v>22.152613678689406</v>
      </c>
      <c r="H30" s="4">
        <v>7</v>
      </c>
      <c r="I30" s="4">
        <v>9132</v>
      </c>
      <c r="J30" s="4"/>
      <c r="K30" s="4"/>
      <c r="L30" s="4"/>
      <c r="M30" s="4"/>
      <c r="N30" s="4">
        <v>1097550</v>
      </c>
      <c r="O30" s="4"/>
      <c r="P30" s="4">
        <f t="shared" si="1"/>
        <v>1097550</v>
      </c>
      <c r="Q30" s="4"/>
    </row>
    <row r="31" spans="1:17" ht="15" customHeight="1" x14ac:dyDescent="0.25">
      <c r="A31" s="3" t="s">
        <v>25</v>
      </c>
      <c r="B31" s="3" t="s">
        <v>77</v>
      </c>
      <c r="C31" s="3" t="s">
        <v>215</v>
      </c>
      <c r="D31" s="16">
        <v>42215</v>
      </c>
      <c r="E31" s="13">
        <v>337880</v>
      </c>
      <c r="F31" s="4">
        <v>44365</v>
      </c>
      <c r="G31" s="14">
        <f t="shared" si="0"/>
        <v>13.130401325914526</v>
      </c>
      <c r="H31" s="4"/>
      <c r="I31" s="4">
        <v>11266</v>
      </c>
      <c r="J31" s="4"/>
      <c r="K31" s="4">
        <v>2671200</v>
      </c>
      <c r="L31" s="4"/>
      <c r="M31" s="4"/>
      <c r="N31" s="4">
        <v>5325140</v>
      </c>
      <c r="O31" s="4"/>
      <c r="P31" s="4">
        <f t="shared" si="1"/>
        <v>7996340</v>
      </c>
      <c r="Q31" s="4"/>
    </row>
    <row r="32" spans="1:17" ht="15" customHeight="1" x14ac:dyDescent="0.25">
      <c r="A32" s="3" t="s">
        <v>25</v>
      </c>
      <c r="B32" s="3" t="s">
        <v>78</v>
      </c>
      <c r="C32" s="3" t="s">
        <v>216</v>
      </c>
      <c r="D32" s="16">
        <v>42218</v>
      </c>
      <c r="E32" s="13">
        <v>167990</v>
      </c>
      <c r="F32" s="4">
        <v>34896</v>
      </c>
      <c r="G32" s="14">
        <f t="shared" si="0"/>
        <v>20.772665039585689</v>
      </c>
      <c r="H32" s="4">
        <v>21</v>
      </c>
      <c r="I32" s="4">
        <v>8816</v>
      </c>
      <c r="J32" s="4"/>
      <c r="K32" s="4"/>
      <c r="L32" s="4"/>
      <c r="M32" s="4"/>
      <c r="N32" s="4">
        <v>2206600</v>
      </c>
      <c r="O32" s="4"/>
      <c r="P32" s="4">
        <f t="shared" si="1"/>
        <v>2206600</v>
      </c>
      <c r="Q32" s="4"/>
    </row>
    <row r="33" spans="1:17" ht="15" customHeight="1" x14ac:dyDescent="0.25">
      <c r="A33" s="3" t="s">
        <v>25</v>
      </c>
      <c r="B33" s="3" t="s">
        <v>79</v>
      </c>
      <c r="C33" s="3" t="s">
        <v>217</v>
      </c>
      <c r="D33" s="16"/>
      <c r="E33" s="13">
        <v>102716</v>
      </c>
      <c r="F33" s="4">
        <v>26335</v>
      </c>
      <c r="G33" s="14">
        <f t="shared" si="0"/>
        <v>25.638654153199113</v>
      </c>
      <c r="H33" s="4">
        <v>10</v>
      </c>
      <c r="I33" s="4">
        <v>6175</v>
      </c>
      <c r="J33" s="4"/>
      <c r="K33" s="4"/>
      <c r="L33" s="4"/>
      <c r="M33" s="4"/>
      <c r="N33" s="4">
        <v>3426100</v>
      </c>
      <c r="O33" s="4"/>
      <c r="P33" s="4">
        <f t="shared" si="1"/>
        <v>3426100</v>
      </c>
      <c r="Q33" s="4"/>
    </row>
    <row r="34" spans="1:17" ht="15" customHeight="1" x14ac:dyDescent="0.25">
      <c r="A34" s="3" t="s">
        <v>25</v>
      </c>
      <c r="B34" s="3" t="s">
        <v>80</v>
      </c>
      <c r="C34" s="3" t="s">
        <v>218</v>
      </c>
      <c r="D34" s="16">
        <v>42215</v>
      </c>
      <c r="E34" s="13">
        <v>218338</v>
      </c>
      <c r="F34" s="4">
        <v>56696</v>
      </c>
      <c r="G34" s="14">
        <f t="shared" si="0"/>
        <v>25.967078566259655</v>
      </c>
      <c r="H34" s="4">
        <v>86</v>
      </c>
      <c r="I34" s="4">
        <v>14024</v>
      </c>
      <c r="J34" s="4"/>
      <c r="K34" s="4">
        <v>2593350</v>
      </c>
      <c r="L34" s="4"/>
      <c r="M34" s="4"/>
      <c r="N34" s="4">
        <v>2206600</v>
      </c>
      <c r="O34" s="4"/>
      <c r="P34" s="4">
        <f t="shared" si="1"/>
        <v>4799950</v>
      </c>
      <c r="Q34" s="4"/>
    </row>
    <row r="35" spans="1:17" ht="15" customHeight="1" x14ac:dyDescent="0.25">
      <c r="A35" s="3" t="s">
        <v>25</v>
      </c>
      <c r="B35" s="3" t="s">
        <v>81</v>
      </c>
      <c r="C35" s="3" t="s">
        <v>219</v>
      </c>
      <c r="D35" s="16">
        <v>42217</v>
      </c>
      <c r="E35" s="13">
        <v>96090</v>
      </c>
      <c r="F35" s="4">
        <v>8066</v>
      </c>
      <c r="G35" s="14">
        <f t="shared" si="0"/>
        <v>8.3942137579352689</v>
      </c>
      <c r="H35" s="4">
        <v>35</v>
      </c>
      <c r="I35" s="4">
        <v>2576</v>
      </c>
      <c r="J35" s="4"/>
      <c r="K35" s="4">
        <v>1100250</v>
      </c>
      <c r="L35" s="4"/>
      <c r="M35" s="4"/>
      <c r="N35" s="4"/>
      <c r="O35" s="4"/>
      <c r="P35" s="4">
        <f t="shared" si="1"/>
        <v>1100250</v>
      </c>
      <c r="Q35" s="4"/>
    </row>
    <row r="36" spans="1:17" ht="15" customHeight="1" x14ac:dyDescent="0.25">
      <c r="A36" s="3" t="s">
        <v>25</v>
      </c>
      <c r="B36" s="3" t="s">
        <v>82</v>
      </c>
      <c r="C36" s="3" t="s">
        <v>220</v>
      </c>
      <c r="D36" s="16">
        <v>42215</v>
      </c>
      <c r="E36" s="13">
        <v>213639</v>
      </c>
      <c r="F36" s="4">
        <v>68424</v>
      </c>
      <c r="G36" s="14">
        <f t="shared" si="0"/>
        <v>32.027860081726651</v>
      </c>
      <c r="H36" s="4">
        <v>86</v>
      </c>
      <c r="I36" s="4">
        <v>17505</v>
      </c>
      <c r="J36" s="4"/>
      <c r="K36" s="4">
        <v>8325450</v>
      </c>
      <c r="L36" s="4"/>
      <c r="M36" s="4"/>
      <c r="N36" s="4">
        <v>6149642</v>
      </c>
      <c r="O36" s="4"/>
      <c r="P36" s="4">
        <f t="shared" si="1"/>
        <v>14475092</v>
      </c>
      <c r="Q36" s="4"/>
    </row>
    <row r="37" spans="1:17" ht="15" customHeight="1" x14ac:dyDescent="0.25">
      <c r="A37" s="3" t="s">
        <v>25</v>
      </c>
      <c r="B37" s="3" t="s">
        <v>83</v>
      </c>
      <c r="C37" s="3" t="s">
        <v>221</v>
      </c>
      <c r="D37" s="16">
        <v>42220</v>
      </c>
      <c r="E37" s="13">
        <v>313742</v>
      </c>
      <c r="F37" s="4">
        <v>11978</v>
      </c>
      <c r="G37" s="14">
        <f t="shared" si="0"/>
        <v>3.8177865889807547</v>
      </c>
      <c r="H37" s="4">
        <v>46</v>
      </c>
      <c r="I37" s="4">
        <v>2685</v>
      </c>
      <c r="J37" s="4"/>
      <c r="K37" s="4"/>
      <c r="L37" s="4"/>
      <c r="M37" s="4">
        <v>150000</v>
      </c>
      <c r="N37" s="4">
        <v>2272798</v>
      </c>
      <c r="O37" s="4"/>
      <c r="P37" s="4">
        <f t="shared" si="1"/>
        <v>2422798</v>
      </c>
      <c r="Q37" s="4"/>
    </row>
    <row r="38" spans="1:17" ht="15" customHeight="1" x14ac:dyDescent="0.25">
      <c r="A38" s="3" t="s">
        <v>25</v>
      </c>
      <c r="B38" s="3" t="s">
        <v>84</v>
      </c>
      <c r="C38" s="3" t="s">
        <v>222</v>
      </c>
      <c r="D38" s="16">
        <v>42218</v>
      </c>
      <c r="E38" s="13">
        <v>264212</v>
      </c>
      <c r="F38" s="4">
        <v>20384</v>
      </c>
      <c r="G38" s="14">
        <f t="shared" si="0"/>
        <v>7.7150167289903564</v>
      </c>
      <c r="H38" s="4"/>
      <c r="I38" s="4">
        <v>4689</v>
      </c>
      <c r="J38" s="4"/>
      <c r="K38" s="4"/>
      <c r="L38" s="4"/>
      <c r="M38" s="4"/>
      <c r="N38" s="4">
        <v>2206600</v>
      </c>
      <c r="O38" s="4"/>
      <c r="P38" s="4">
        <f t="shared" si="1"/>
        <v>2206600</v>
      </c>
      <c r="Q38" s="4"/>
    </row>
    <row r="39" spans="1:17" ht="15" customHeight="1" x14ac:dyDescent="0.25">
      <c r="A39" s="3" t="s">
        <v>25</v>
      </c>
      <c r="B39" s="3" t="s">
        <v>85</v>
      </c>
      <c r="C39" s="3" t="s">
        <v>223</v>
      </c>
      <c r="D39" s="16">
        <v>42218</v>
      </c>
      <c r="E39" s="13">
        <v>215953</v>
      </c>
      <c r="F39" s="4">
        <v>46520</v>
      </c>
      <c r="G39" s="14">
        <f t="shared" si="0"/>
        <v>21.541724356688725</v>
      </c>
      <c r="H39" s="4">
        <v>6</v>
      </c>
      <c r="I39" s="4">
        <v>10530</v>
      </c>
      <c r="J39" s="4"/>
      <c r="K39" s="4"/>
      <c r="L39" s="4"/>
      <c r="M39" s="4"/>
      <c r="N39" s="4">
        <v>11033000</v>
      </c>
      <c r="O39" s="4"/>
      <c r="P39" s="4">
        <f t="shared" si="1"/>
        <v>11033000</v>
      </c>
      <c r="Q39" s="4"/>
    </row>
    <row r="40" spans="1:17" ht="15" customHeight="1" x14ac:dyDescent="0.25">
      <c r="A40" s="3" t="s">
        <v>25</v>
      </c>
      <c r="B40" s="3" t="s">
        <v>86</v>
      </c>
      <c r="C40" s="3" t="s">
        <v>224</v>
      </c>
      <c r="D40" s="16">
        <v>42218</v>
      </c>
      <c r="E40" s="13">
        <v>179191</v>
      </c>
      <c r="F40" s="4">
        <v>6937</v>
      </c>
      <c r="G40" s="14">
        <f t="shared" si="0"/>
        <v>3.8712881785357527</v>
      </c>
      <c r="H40" s="4">
        <v>14</v>
      </c>
      <c r="I40" s="4">
        <v>1766</v>
      </c>
      <c r="J40" s="4"/>
      <c r="K40" s="4"/>
      <c r="L40" s="4"/>
      <c r="M40" s="4"/>
      <c r="N40" s="4">
        <v>2206600</v>
      </c>
      <c r="O40" s="4"/>
      <c r="P40" s="4">
        <f t="shared" si="1"/>
        <v>2206600</v>
      </c>
      <c r="Q40" s="4"/>
    </row>
    <row r="41" spans="1:17" ht="15" customHeight="1" x14ac:dyDescent="0.25">
      <c r="A41" s="3" t="s">
        <v>25</v>
      </c>
      <c r="B41" s="3" t="s">
        <v>87</v>
      </c>
      <c r="C41" s="3" t="s">
        <v>225</v>
      </c>
      <c r="D41" s="16"/>
      <c r="E41" s="13">
        <v>378774</v>
      </c>
      <c r="F41" s="4">
        <v>3099</v>
      </c>
      <c r="G41" s="14">
        <f t="shared" si="0"/>
        <v>0.81816597760141929</v>
      </c>
      <c r="H41" s="4"/>
      <c r="I41" s="4">
        <v>760</v>
      </c>
      <c r="J41" s="4"/>
      <c r="K41" s="4"/>
      <c r="L41" s="4"/>
      <c r="M41" s="4"/>
      <c r="N41" s="4">
        <v>219500</v>
      </c>
      <c r="O41" s="4"/>
      <c r="P41" s="4">
        <f t="shared" si="1"/>
        <v>219500</v>
      </c>
      <c r="Q41" s="4"/>
    </row>
    <row r="42" spans="1:17" x14ac:dyDescent="0.25">
      <c r="A42" s="3" t="s">
        <v>25</v>
      </c>
      <c r="B42" s="3" t="s">
        <v>311</v>
      </c>
      <c r="C42" s="3"/>
      <c r="D42" s="16"/>
      <c r="E42" s="13"/>
      <c r="F42" s="4">
        <v>205</v>
      </c>
      <c r="G42" s="14"/>
      <c r="H42" s="4"/>
      <c r="I42" s="4">
        <v>50</v>
      </c>
      <c r="J42" s="4"/>
      <c r="K42" s="4">
        <v>153000</v>
      </c>
      <c r="L42" s="4"/>
      <c r="M42" s="4"/>
      <c r="N42" s="4">
        <v>406500</v>
      </c>
      <c r="O42" s="4"/>
      <c r="P42" s="4">
        <f t="shared" si="1"/>
        <v>559500</v>
      </c>
      <c r="Q42" s="3"/>
    </row>
    <row r="43" spans="1:17" x14ac:dyDescent="0.25">
      <c r="A43" s="3" t="s">
        <v>27</v>
      </c>
      <c r="B43" s="3" t="s">
        <v>27</v>
      </c>
      <c r="C43" s="3" t="s">
        <v>226</v>
      </c>
      <c r="D43" s="16">
        <v>42215</v>
      </c>
      <c r="E43" s="13">
        <v>491130</v>
      </c>
      <c r="F43" s="4">
        <v>4389</v>
      </c>
      <c r="G43" s="14">
        <f t="shared" si="0"/>
        <v>0.89365341152037137</v>
      </c>
      <c r="H43" s="4"/>
      <c r="I43" s="4">
        <v>1091</v>
      </c>
      <c r="J43" s="4"/>
      <c r="K43" s="4"/>
      <c r="L43" s="4"/>
      <c r="M43" s="4"/>
      <c r="N43" s="4">
        <v>4065000</v>
      </c>
      <c r="O43" s="4"/>
      <c r="P43" s="4">
        <f t="shared" si="1"/>
        <v>4065000</v>
      </c>
      <c r="Q43" s="3"/>
    </row>
    <row r="44" spans="1:17" x14ac:dyDescent="0.25">
      <c r="A44" s="3" t="s">
        <v>27</v>
      </c>
      <c r="B44" s="3" t="s">
        <v>88</v>
      </c>
      <c r="C44" s="3" t="s">
        <v>227</v>
      </c>
      <c r="D44" s="16">
        <v>42214</v>
      </c>
      <c r="E44" s="13">
        <v>113311</v>
      </c>
      <c r="F44" s="4">
        <v>309</v>
      </c>
      <c r="G44" s="14">
        <f t="shared" si="0"/>
        <v>0.27270079692174631</v>
      </c>
      <c r="H44" s="4"/>
      <c r="I44" s="4">
        <v>68</v>
      </c>
      <c r="J44" s="4"/>
      <c r="K44" s="4"/>
      <c r="L44" s="4"/>
      <c r="M44" s="4"/>
      <c r="N44" s="4">
        <v>609750</v>
      </c>
      <c r="O44" s="4"/>
      <c r="P44" s="4">
        <f t="shared" si="1"/>
        <v>609750</v>
      </c>
      <c r="Q44" s="3"/>
    </row>
    <row r="45" spans="1:17" x14ac:dyDescent="0.25">
      <c r="A45" s="3" t="s">
        <v>27</v>
      </c>
      <c r="B45" s="3" t="s">
        <v>89</v>
      </c>
      <c r="C45" s="3" t="s">
        <v>228</v>
      </c>
      <c r="D45" s="16">
        <v>42214</v>
      </c>
      <c r="E45" s="13">
        <v>117143</v>
      </c>
      <c r="F45" s="4">
        <v>5932</v>
      </c>
      <c r="G45" s="14">
        <f t="shared" si="0"/>
        <v>5.0638962635411424</v>
      </c>
      <c r="H45" s="4">
        <v>1</v>
      </c>
      <c r="I45" s="4">
        <v>1651</v>
      </c>
      <c r="J45" s="4"/>
      <c r="K45" s="4"/>
      <c r="L45" s="4"/>
      <c r="M45" s="4"/>
      <c r="N45" s="4">
        <v>813000</v>
      </c>
      <c r="O45" s="4"/>
      <c r="P45" s="4">
        <f t="shared" si="1"/>
        <v>813000</v>
      </c>
      <c r="Q45" s="3"/>
    </row>
    <row r="46" spans="1:17" x14ac:dyDescent="0.25">
      <c r="A46" s="3" t="s">
        <v>27</v>
      </c>
      <c r="B46" s="3" t="s">
        <v>90</v>
      </c>
      <c r="C46" s="3" t="s">
        <v>229</v>
      </c>
      <c r="D46" s="16">
        <v>42215</v>
      </c>
      <c r="E46" s="13">
        <v>121401</v>
      </c>
      <c r="F46" s="4">
        <v>38516</v>
      </c>
      <c r="G46" s="14">
        <f t="shared" si="0"/>
        <v>31.726262551379314</v>
      </c>
      <c r="H46" s="4"/>
      <c r="I46" s="4">
        <v>9949</v>
      </c>
      <c r="J46" s="4"/>
      <c r="K46" s="4"/>
      <c r="L46" s="4"/>
      <c r="M46" s="4"/>
      <c r="N46" s="4">
        <v>1772340</v>
      </c>
      <c r="O46" s="4"/>
      <c r="P46" s="4">
        <f t="shared" si="1"/>
        <v>1772340</v>
      </c>
      <c r="Q46" s="4"/>
    </row>
    <row r="47" spans="1:17" x14ac:dyDescent="0.25">
      <c r="A47" s="3" t="s">
        <v>27</v>
      </c>
      <c r="B47" s="3" t="s">
        <v>91</v>
      </c>
      <c r="C47" s="3" t="s">
        <v>230</v>
      </c>
      <c r="D47" s="16">
        <v>42181</v>
      </c>
      <c r="E47" s="13">
        <v>145512</v>
      </c>
      <c r="F47" s="4">
        <v>23654</v>
      </c>
      <c r="G47" s="14">
        <f t="shared" si="0"/>
        <v>16.255703996921216</v>
      </c>
      <c r="H47" s="4">
        <v>9</v>
      </c>
      <c r="I47" s="4">
        <v>6048</v>
      </c>
      <c r="J47" s="4"/>
      <c r="K47" s="4"/>
      <c r="L47" s="4"/>
      <c r="M47" s="4"/>
      <c r="N47" s="4">
        <v>1008120</v>
      </c>
      <c r="O47" s="4"/>
      <c r="P47" s="4">
        <f t="shared" si="1"/>
        <v>1008120</v>
      </c>
      <c r="Q47" s="3"/>
    </row>
    <row r="48" spans="1:17" x14ac:dyDescent="0.25">
      <c r="A48" s="3" t="s">
        <v>27</v>
      </c>
      <c r="B48" s="3" t="s">
        <v>92</v>
      </c>
      <c r="C48" s="3" t="s">
        <v>231</v>
      </c>
      <c r="D48" s="16">
        <v>42218</v>
      </c>
      <c r="E48" s="13">
        <v>251145</v>
      </c>
      <c r="F48" s="4">
        <v>4772</v>
      </c>
      <c r="G48" s="14">
        <f t="shared" si="0"/>
        <v>1.9000975532063151</v>
      </c>
      <c r="H48" s="4"/>
      <c r="I48" s="4">
        <v>1069</v>
      </c>
      <c r="J48" s="4">
        <v>1</v>
      </c>
      <c r="K48" s="4"/>
      <c r="L48" s="4"/>
      <c r="M48" s="4"/>
      <c r="N48" s="4">
        <v>1439010</v>
      </c>
      <c r="O48" s="4"/>
      <c r="P48" s="4">
        <f t="shared" si="1"/>
        <v>1439010</v>
      </c>
      <c r="Q48" s="3"/>
    </row>
    <row r="49" spans="1:17" x14ac:dyDescent="0.25">
      <c r="A49" s="3" t="s">
        <v>27</v>
      </c>
      <c r="B49" s="3" t="s">
        <v>93</v>
      </c>
      <c r="C49" s="3" t="s">
        <v>232</v>
      </c>
      <c r="D49" s="16">
        <v>42218</v>
      </c>
      <c r="E49" s="13">
        <v>127540</v>
      </c>
      <c r="F49" s="4">
        <v>18271</v>
      </c>
      <c r="G49" s="14">
        <f t="shared" si="0"/>
        <v>14.325701740630389</v>
      </c>
      <c r="H49" s="4">
        <v>103</v>
      </c>
      <c r="I49" s="4">
        <v>4795</v>
      </c>
      <c r="J49" s="4">
        <v>1</v>
      </c>
      <c r="K49" s="4"/>
      <c r="L49" s="4"/>
      <c r="M49" s="4"/>
      <c r="N49" s="4">
        <v>4332000</v>
      </c>
      <c r="O49" s="4"/>
      <c r="P49" s="4">
        <f t="shared" si="1"/>
        <v>4332000</v>
      </c>
      <c r="Q49" s="3"/>
    </row>
    <row r="50" spans="1:17" x14ac:dyDescent="0.25">
      <c r="A50" s="3" t="s">
        <v>27</v>
      </c>
      <c r="B50" s="3" t="s">
        <v>94</v>
      </c>
      <c r="C50" s="3" t="s">
        <v>233</v>
      </c>
      <c r="D50" s="16">
        <v>42219</v>
      </c>
      <c r="E50" s="13">
        <v>196746</v>
      </c>
      <c r="F50" s="4">
        <v>456</v>
      </c>
      <c r="G50" s="14">
        <f t="shared" si="0"/>
        <v>0.23177091275044981</v>
      </c>
      <c r="H50" s="4"/>
      <c r="I50" s="4">
        <v>108</v>
      </c>
      <c r="J50" s="4"/>
      <c r="K50" s="4"/>
      <c r="L50" s="4"/>
      <c r="M50" s="4"/>
      <c r="N50" s="4"/>
      <c r="O50" s="4"/>
      <c r="P50" s="4">
        <f t="shared" si="1"/>
        <v>0</v>
      </c>
      <c r="Q50" s="3"/>
    </row>
    <row r="51" spans="1:17" x14ac:dyDescent="0.25">
      <c r="A51" s="3" t="s">
        <v>27</v>
      </c>
      <c r="B51" s="3" t="s">
        <v>95</v>
      </c>
      <c r="C51" s="3" t="s">
        <v>234</v>
      </c>
      <c r="D51" s="16">
        <v>42219</v>
      </c>
      <c r="E51" s="13">
        <v>107251</v>
      </c>
      <c r="F51" s="4">
        <v>3857</v>
      </c>
      <c r="G51" s="14">
        <f t="shared" si="0"/>
        <v>3.5962368649243364</v>
      </c>
      <c r="H51" s="4"/>
      <c r="I51" s="4">
        <v>792</v>
      </c>
      <c r="J51" s="4"/>
      <c r="K51" s="4"/>
      <c r="L51" s="4"/>
      <c r="M51" s="4"/>
      <c r="N51" s="4">
        <v>5048730</v>
      </c>
      <c r="O51" s="4"/>
      <c r="P51" s="4">
        <f t="shared" si="1"/>
        <v>5048730</v>
      </c>
      <c r="Q51" s="3"/>
    </row>
    <row r="52" spans="1:17" x14ac:dyDescent="0.25">
      <c r="A52" s="3" t="s">
        <v>27</v>
      </c>
      <c r="B52" s="3" t="s">
        <v>96</v>
      </c>
      <c r="C52" s="3" t="s">
        <v>235</v>
      </c>
      <c r="D52" s="16">
        <v>42219</v>
      </c>
      <c r="E52" s="13">
        <v>199709</v>
      </c>
      <c r="F52" s="4">
        <v>1665</v>
      </c>
      <c r="G52" s="14">
        <f t="shared" si="0"/>
        <v>0.83371305249137495</v>
      </c>
      <c r="H52" s="4"/>
      <c r="I52" s="4">
        <v>327</v>
      </c>
      <c r="J52" s="4"/>
      <c r="K52" s="4"/>
      <c r="L52" s="4"/>
      <c r="M52" s="4"/>
      <c r="N52" s="4"/>
      <c r="O52" s="4"/>
      <c r="P52" s="4">
        <f t="shared" si="1"/>
        <v>0</v>
      </c>
      <c r="Q52" s="3"/>
    </row>
    <row r="53" spans="1:17" x14ac:dyDescent="0.25">
      <c r="A53" s="3" t="s">
        <v>27</v>
      </c>
      <c r="B53" s="3" t="s">
        <v>97</v>
      </c>
      <c r="C53" s="3" t="s">
        <v>236</v>
      </c>
      <c r="D53" s="16">
        <v>42219</v>
      </c>
      <c r="E53" s="13">
        <v>172122</v>
      </c>
      <c r="F53" s="4">
        <v>4772</v>
      </c>
      <c r="G53" s="14">
        <f t="shared" si="0"/>
        <v>2.7724520979305374</v>
      </c>
      <c r="H53" s="4"/>
      <c r="I53" s="4">
        <v>1312</v>
      </c>
      <c r="J53" s="4"/>
      <c r="K53" s="4"/>
      <c r="L53" s="4"/>
      <c r="M53" s="4"/>
      <c r="N53" s="4">
        <v>1382100</v>
      </c>
      <c r="O53" s="4"/>
      <c r="P53" s="4">
        <f t="shared" si="1"/>
        <v>1382100</v>
      </c>
      <c r="Q53" s="3"/>
    </row>
    <row r="54" spans="1:17" x14ac:dyDescent="0.25">
      <c r="A54" s="3" t="s">
        <v>27</v>
      </c>
      <c r="B54" s="3" t="s">
        <v>98</v>
      </c>
      <c r="C54" s="3" t="s">
        <v>237</v>
      </c>
      <c r="D54" s="16">
        <v>42219</v>
      </c>
      <c r="E54" s="13">
        <v>122411</v>
      </c>
      <c r="F54" s="4">
        <v>11898</v>
      </c>
      <c r="G54" s="14">
        <f t="shared" si="0"/>
        <v>9.7197147315192254</v>
      </c>
      <c r="H54" s="4"/>
      <c r="I54" s="4">
        <v>2748</v>
      </c>
      <c r="J54" s="4"/>
      <c r="K54" s="4"/>
      <c r="L54" s="4"/>
      <c r="M54" s="4"/>
      <c r="N54" s="4">
        <v>813000</v>
      </c>
      <c r="O54" s="4"/>
      <c r="P54" s="4">
        <f t="shared" si="1"/>
        <v>813000</v>
      </c>
      <c r="Q54" s="3"/>
    </row>
    <row r="55" spans="1:17" x14ac:dyDescent="0.25">
      <c r="A55" s="3" t="s">
        <v>27</v>
      </c>
      <c r="B55" s="3" t="s">
        <v>99</v>
      </c>
      <c r="C55" s="3" t="s">
        <v>238</v>
      </c>
      <c r="D55" s="16">
        <v>42219</v>
      </c>
      <c r="E55" s="13">
        <v>126659</v>
      </c>
      <c r="F55" s="4">
        <v>1806</v>
      </c>
      <c r="G55" s="14">
        <f t="shared" si="0"/>
        <v>1.4258757766917471</v>
      </c>
      <c r="H55" s="4">
        <v>11</v>
      </c>
      <c r="I55" s="4">
        <v>471</v>
      </c>
      <c r="J55" s="4"/>
      <c r="K55" s="4"/>
      <c r="L55" s="4"/>
      <c r="M55" s="4"/>
      <c r="N55" s="4">
        <v>813000</v>
      </c>
      <c r="O55" s="4"/>
      <c r="P55" s="4">
        <f t="shared" si="1"/>
        <v>813000</v>
      </c>
      <c r="Q55" s="3"/>
    </row>
    <row r="56" spans="1:17" x14ac:dyDescent="0.25">
      <c r="A56" s="3" t="s">
        <v>27</v>
      </c>
      <c r="B56" s="3" t="s">
        <v>100</v>
      </c>
      <c r="C56" s="3" t="s">
        <v>239</v>
      </c>
      <c r="D56" s="16">
        <v>42219</v>
      </c>
      <c r="E56" s="13">
        <v>150959</v>
      </c>
      <c r="F56" s="4">
        <v>5743</v>
      </c>
      <c r="G56" s="14">
        <f t="shared" si="0"/>
        <v>3.8043442259156457</v>
      </c>
      <c r="H56" s="4"/>
      <c r="I56" s="4">
        <v>2052</v>
      </c>
      <c r="J56" s="4"/>
      <c r="K56" s="4"/>
      <c r="L56" s="4"/>
      <c r="M56" s="4"/>
      <c r="N56" s="4">
        <v>3484770</v>
      </c>
      <c r="O56" s="4"/>
      <c r="P56" s="4">
        <f t="shared" si="1"/>
        <v>3484770</v>
      </c>
      <c r="Q56" s="3"/>
    </row>
    <row r="57" spans="1:17" x14ac:dyDescent="0.25">
      <c r="A57" s="3" t="s">
        <v>27</v>
      </c>
      <c r="B57" s="3" t="s">
        <v>101</v>
      </c>
      <c r="C57" s="3" t="s">
        <v>240</v>
      </c>
      <c r="D57" s="16">
        <v>42219</v>
      </c>
      <c r="E57" s="3">
        <v>177255</v>
      </c>
      <c r="F57" s="4">
        <v>32617</v>
      </c>
      <c r="G57" s="14">
        <f t="shared" si="0"/>
        <v>18.401173450678403</v>
      </c>
      <c r="H57" s="4"/>
      <c r="I57" s="4">
        <v>8056</v>
      </c>
      <c r="J57" s="4"/>
      <c r="K57" s="4"/>
      <c r="L57" s="4"/>
      <c r="M57" s="4"/>
      <c r="N57" s="4">
        <v>3249000</v>
      </c>
      <c r="O57" s="4"/>
      <c r="P57" s="4">
        <f t="shared" si="1"/>
        <v>3249000</v>
      </c>
      <c r="Q57" s="3"/>
    </row>
    <row r="58" spans="1:17" x14ac:dyDescent="0.25">
      <c r="A58" s="3" t="s">
        <v>27</v>
      </c>
      <c r="B58" s="3" t="s">
        <v>102</v>
      </c>
      <c r="C58" s="3" t="s">
        <v>103</v>
      </c>
      <c r="D58" s="16">
        <v>42219</v>
      </c>
      <c r="E58" s="3">
        <v>130900</v>
      </c>
      <c r="F58" s="13">
        <v>1943</v>
      </c>
      <c r="G58" s="14">
        <f t="shared" si="0"/>
        <v>1.4843391902215433</v>
      </c>
      <c r="H58" s="3">
        <v>1</v>
      </c>
      <c r="I58" s="13">
        <v>465</v>
      </c>
      <c r="J58" s="3"/>
      <c r="K58" s="3"/>
      <c r="L58" s="3"/>
      <c r="M58" s="3"/>
      <c r="N58" s="3"/>
      <c r="O58" s="3"/>
      <c r="P58" s="4">
        <f t="shared" si="1"/>
        <v>0</v>
      </c>
      <c r="Q58" s="3"/>
    </row>
    <row r="59" spans="1:17" ht="15" customHeight="1" x14ac:dyDescent="0.25">
      <c r="A59" s="3" t="s">
        <v>27</v>
      </c>
      <c r="B59" s="3" t="s">
        <v>104</v>
      </c>
      <c r="C59" s="3" t="s">
        <v>105</v>
      </c>
      <c r="D59" s="16">
        <v>42219</v>
      </c>
      <c r="E59" s="13">
        <v>67378</v>
      </c>
      <c r="F59" s="4">
        <v>984</v>
      </c>
      <c r="G59" s="14">
        <f t="shared" si="0"/>
        <v>1.4604173469084865</v>
      </c>
      <c r="H59" s="4"/>
      <c r="I59" s="4">
        <v>221</v>
      </c>
      <c r="J59" s="4"/>
      <c r="K59" s="4"/>
      <c r="L59" s="4"/>
      <c r="M59" s="4"/>
      <c r="N59" s="4"/>
      <c r="O59" s="4"/>
      <c r="P59" s="4">
        <f t="shared" si="1"/>
        <v>0</v>
      </c>
      <c r="Q59" s="4"/>
    </row>
    <row r="60" spans="1:17" ht="15" customHeight="1" x14ac:dyDescent="0.25">
      <c r="A60" s="3" t="s">
        <v>19</v>
      </c>
      <c r="B60" s="3" t="s">
        <v>106</v>
      </c>
      <c r="C60" s="3" t="s">
        <v>241</v>
      </c>
      <c r="D60" s="16">
        <v>42201</v>
      </c>
      <c r="E60" s="13">
        <v>104266</v>
      </c>
      <c r="F60" s="4">
        <v>21264</v>
      </c>
      <c r="G60" s="14">
        <f t="shared" si="0"/>
        <v>20.393992288953257</v>
      </c>
      <c r="H60" s="4">
        <v>80</v>
      </c>
      <c r="I60" s="4">
        <v>4582</v>
      </c>
      <c r="J60" s="4"/>
      <c r="K60" s="4">
        <v>66250</v>
      </c>
      <c r="L60" s="4"/>
      <c r="M60" s="4">
        <v>500000</v>
      </c>
      <c r="N60" s="4">
        <v>513340</v>
      </c>
      <c r="O60" s="4"/>
      <c r="P60" s="4">
        <f t="shared" si="1"/>
        <v>1079590</v>
      </c>
      <c r="Q60" s="4"/>
    </row>
    <row r="61" spans="1:17" ht="15" customHeight="1" x14ac:dyDescent="0.25">
      <c r="A61" s="3" t="s">
        <v>19</v>
      </c>
      <c r="B61" s="3" t="s">
        <v>107</v>
      </c>
      <c r="C61" s="3" t="s">
        <v>242</v>
      </c>
      <c r="D61" s="16">
        <v>42201</v>
      </c>
      <c r="E61" s="13">
        <v>295497</v>
      </c>
      <c r="F61" s="4">
        <v>7443</v>
      </c>
      <c r="G61" s="14">
        <f t="shared" si="0"/>
        <v>2.5188072975360156</v>
      </c>
      <c r="H61" s="4">
        <v>14</v>
      </c>
      <c r="I61" s="4">
        <v>760</v>
      </c>
      <c r="J61" s="4">
        <v>1</v>
      </c>
      <c r="K61" s="4">
        <v>3595050</v>
      </c>
      <c r="L61" s="4"/>
      <c r="M61" s="4"/>
      <c r="N61" s="4">
        <v>2439000</v>
      </c>
      <c r="O61" s="4">
        <v>100000</v>
      </c>
      <c r="P61" s="4">
        <f t="shared" si="1"/>
        <v>6134050</v>
      </c>
      <c r="Q61" s="4"/>
    </row>
    <row r="62" spans="1:17" ht="15" customHeight="1" x14ac:dyDescent="0.25">
      <c r="A62" s="3" t="s">
        <v>19</v>
      </c>
      <c r="B62" s="3" t="s">
        <v>108</v>
      </c>
      <c r="C62" s="3" t="s">
        <v>243</v>
      </c>
      <c r="D62" s="16">
        <v>42201</v>
      </c>
      <c r="E62" s="13">
        <v>103847</v>
      </c>
      <c r="F62" s="4">
        <v>1705</v>
      </c>
      <c r="G62" s="14">
        <f t="shared" si="0"/>
        <v>1.6418384739087311</v>
      </c>
      <c r="H62" s="4">
        <v>3</v>
      </c>
      <c r="I62" s="4">
        <v>459</v>
      </c>
      <c r="J62" s="4">
        <v>1</v>
      </c>
      <c r="K62" s="4">
        <v>1278450</v>
      </c>
      <c r="L62" s="4"/>
      <c r="M62" s="4"/>
      <c r="N62" s="4">
        <v>2032500</v>
      </c>
      <c r="O62" s="4">
        <v>100000</v>
      </c>
      <c r="P62" s="4">
        <f t="shared" si="1"/>
        <v>3410950</v>
      </c>
      <c r="Q62" s="3"/>
    </row>
    <row r="63" spans="1:17" ht="15" customHeight="1" x14ac:dyDescent="0.25">
      <c r="A63" s="3" t="s">
        <v>19</v>
      </c>
      <c r="B63" s="3" t="s">
        <v>109</v>
      </c>
      <c r="C63" s="3" t="s">
        <v>244</v>
      </c>
      <c r="D63" s="16">
        <v>42202</v>
      </c>
      <c r="E63" s="13">
        <v>134253</v>
      </c>
      <c r="F63" s="4">
        <v>37584</v>
      </c>
      <c r="G63" s="14">
        <f t="shared" si="0"/>
        <v>27.994905141784542</v>
      </c>
      <c r="H63" s="4">
        <v>49</v>
      </c>
      <c r="I63" s="4">
        <v>7562</v>
      </c>
      <c r="J63" s="4">
        <v>1</v>
      </c>
      <c r="K63" s="4"/>
      <c r="L63" s="4"/>
      <c r="M63" s="4"/>
      <c r="N63" s="4"/>
      <c r="O63" s="4">
        <v>100000</v>
      </c>
      <c r="P63" s="4">
        <f t="shared" si="1"/>
        <v>100000</v>
      </c>
      <c r="Q63" s="3"/>
    </row>
    <row r="64" spans="1:17" ht="15" customHeight="1" x14ac:dyDescent="0.25">
      <c r="A64" s="3" t="s">
        <v>19</v>
      </c>
      <c r="B64" s="3" t="s">
        <v>110</v>
      </c>
      <c r="C64" s="3" t="s">
        <v>245</v>
      </c>
      <c r="D64" s="16">
        <v>42203</v>
      </c>
      <c r="E64" s="13">
        <v>145064</v>
      </c>
      <c r="F64" s="4">
        <v>15576</v>
      </c>
      <c r="G64" s="14">
        <f t="shared" si="0"/>
        <v>10.737329730325925</v>
      </c>
      <c r="H64" s="4">
        <v>13</v>
      </c>
      <c r="I64" s="4">
        <v>3390</v>
      </c>
      <c r="J64" s="4">
        <v>4</v>
      </c>
      <c r="K64" s="4">
        <v>13222200</v>
      </c>
      <c r="L64" s="4"/>
      <c r="M64" s="4">
        <v>550000</v>
      </c>
      <c r="N64" s="4">
        <v>3494726</v>
      </c>
      <c r="O64" s="4">
        <v>400000</v>
      </c>
      <c r="P64" s="4">
        <f t="shared" si="1"/>
        <v>17666926</v>
      </c>
      <c r="Q64" s="3"/>
    </row>
    <row r="65" spans="1:17" ht="15" customHeight="1" x14ac:dyDescent="0.25">
      <c r="A65" s="3" t="s">
        <v>19</v>
      </c>
      <c r="B65" s="3" t="s">
        <v>111</v>
      </c>
      <c r="C65" s="3" t="s">
        <v>246</v>
      </c>
      <c r="D65" s="16">
        <v>42203</v>
      </c>
      <c r="E65" s="13">
        <v>123666</v>
      </c>
      <c r="F65" s="4">
        <v>4927</v>
      </c>
      <c r="G65" s="14">
        <f t="shared" si="0"/>
        <v>3.984118512768263</v>
      </c>
      <c r="H65" s="4"/>
      <c r="I65" s="4">
        <v>865</v>
      </c>
      <c r="J65" s="4"/>
      <c r="K65" s="4">
        <v>189450</v>
      </c>
      <c r="L65" s="4"/>
      <c r="M65" s="4"/>
      <c r="N65" s="4">
        <v>495930</v>
      </c>
      <c r="O65" s="4"/>
      <c r="P65" s="4">
        <f t="shared" si="1"/>
        <v>685380</v>
      </c>
      <c r="Q65" s="3"/>
    </row>
    <row r="66" spans="1:17" ht="15" customHeight="1" x14ac:dyDescent="0.25">
      <c r="A66" s="3" t="s">
        <v>19</v>
      </c>
      <c r="B66" s="3" t="s">
        <v>112</v>
      </c>
      <c r="C66" s="3" t="s">
        <v>247</v>
      </c>
      <c r="D66" s="16">
        <v>42204</v>
      </c>
      <c r="E66" s="13">
        <v>119939</v>
      </c>
      <c r="F66" s="4">
        <v>218</v>
      </c>
      <c r="G66" s="14">
        <f t="shared" si="0"/>
        <v>0.1817590608559351</v>
      </c>
      <c r="H66" s="4">
        <v>12</v>
      </c>
      <c r="I66" s="4">
        <v>28</v>
      </c>
      <c r="J66" s="4"/>
      <c r="K66" s="4">
        <v>173250</v>
      </c>
      <c r="L66" s="4"/>
      <c r="M66" s="4">
        <v>600000</v>
      </c>
      <c r="N66" s="4">
        <v>492432</v>
      </c>
      <c r="O66" s="4"/>
      <c r="P66" s="4">
        <f t="shared" si="1"/>
        <v>1265682</v>
      </c>
      <c r="Q66" s="3"/>
    </row>
    <row r="67" spans="1:17" ht="15" customHeight="1" x14ac:dyDescent="0.25">
      <c r="A67" s="3" t="s">
        <v>19</v>
      </c>
      <c r="B67" s="3" t="s">
        <v>113</v>
      </c>
      <c r="C67" s="3" t="s">
        <v>248</v>
      </c>
      <c r="D67" s="16">
        <v>42204</v>
      </c>
      <c r="E67" s="13">
        <v>118056</v>
      </c>
      <c r="F67" s="4">
        <v>7806</v>
      </c>
      <c r="G67" s="14">
        <f t="shared" si="0"/>
        <v>6.61211628379752</v>
      </c>
      <c r="H67" s="4">
        <v>32</v>
      </c>
      <c r="I67" s="4">
        <v>56</v>
      </c>
      <c r="J67" s="4"/>
      <c r="K67" s="4"/>
      <c r="L67" s="4"/>
      <c r="M67" s="4"/>
      <c r="N67" s="4">
        <v>162600</v>
      </c>
      <c r="O67" s="4"/>
      <c r="P67" s="4">
        <f t="shared" si="1"/>
        <v>162600</v>
      </c>
      <c r="Q67" s="3"/>
    </row>
    <row r="68" spans="1:17" ht="15" customHeight="1" x14ac:dyDescent="0.25">
      <c r="A68" s="3" t="s">
        <v>19</v>
      </c>
      <c r="B68" s="3" t="s">
        <v>114</v>
      </c>
      <c r="C68" s="3" t="s">
        <v>249</v>
      </c>
      <c r="D68" s="16">
        <v>42204</v>
      </c>
      <c r="E68" s="13">
        <v>371963</v>
      </c>
      <c r="F68" s="4">
        <v>39321</v>
      </c>
      <c r="G68" s="14">
        <f t="shared" si="0"/>
        <v>10.571212728147691</v>
      </c>
      <c r="H68" s="4">
        <v>7</v>
      </c>
      <c r="I68" s="4">
        <v>3925</v>
      </c>
      <c r="J68" s="4">
        <v>1</v>
      </c>
      <c r="K68" s="4"/>
      <c r="L68" s="4"/>
      <c r="M68" s="4"/>
      <c r="N68" s="4"/>
      <c r="O68" s="4">
        <v>100000</v>
      </c>
      <c r="P68" s="4">
        <f t="shared" si="1"/>
        <v>100000</v>
      </c>
      <c r="Q68" s="3"/>
    </row>
    <row r="69" spans="1:17" ht="15" customHeight="1" x14ac:dyDescent="0.25">
      <c r="A69" s="3" t="s">
        <v>19</v>
      </c>
      <c r="B69" s="3" t="s">
        <v>115</v>
      </c>
      <c r="C69" s="3" t="s">
        <v>250</v>
      </c>
      <c r="D69" s="16">
        <v>42204</v>
      </c>
      <c r="E69" s="13">
        <v>145924</v>
      </c>
      <c r="F69" s="4">
        <v>16</v>
      </c>
      <c r="G69" s="14">
        <f t="shared" ref="G69:G132" si="2">F69/E69*100</f>
        <v>1.0964611715687619E-2</v>
      </c>
      <c r="H69" s="4"/>
      <c r="I69" s="4">
        <v>2</v>
      </c>
      <c r="J69" s="4"/>
      <c r="K69" s="4"/>
      <c r="L69" s="4"/>
      <c r="M69" s="4"/>
      <c r="N69" s="4"/>
      <c r="O69" s="4"/>
      <c r="P69" s="4">
        <f t="shared" ref="P69:P135" si="3">SUM(K69:O69)</f>
        <v>0</v>
      </c>
      <c r="Q69" s="3"/>
    </row>
    <row r="70" spans="1:17" ht="15" customHeight="1" x14ac:dyDescent="0.25">
      <c r="A70" s="3" t="s">
        <v>19</v>
      </c>
      <c r="B70" s="3" t="s">
        <v>116</v>
      </c>
      <c r="C70" s="3" t="s">
        <v>251</v>
      </c>
      <c r="D70" s="16">
        <v>42204</v>
      </c>
      <c r="E70" s="13">
        <v>155626</v>
      </c>
      <c r="F70" s="4">
        <v>2990</v>
      </c>
      <c r="G70" s="14">
        <f t="shared" si="2"/>
        <v>1.9212727950342487</v>
      </c>
      <c r="H70" s="4">
        <v>2</v>
      </c>
      <c r="I70" s="4">
        <v>619</v>
      </c>
      <c r="J70" s="4"/>
      <c r="K70" s="4">
        <v>8100</v>
      </c>
      <c r="L70" s="4"/>
      <c r="M70" s="4">
        <v>100000</v>
      </c>
      <c r="N70" s="4">
        <v>44132</v>
      </c>
      <c r="O70" s="4"/>
      <c r="P70" s="4">
        <f t="shared" si="3"/>
        <v>152232</v>
      </c>
      <c r="Q70" s="3"/>
    </row>
    <row r="71" spans="1:17" ht="15" customHeight="1" x14ac:dyDescent="0.25">
      <c r="A71" s="3" t="s">
        <v>19</v>
      </c>
      <c r="B71" s="3" t="s">
        <v>117</v>
      </c>
      <c r="C71" s="3" t="s">
        <v>252</v>
      </c>
      <c r="D71" s="16">
        <v>42204</v>
      </c>
      <c r="E71" s="13">
        <v>196143</v>
      </c>
      <c r="F71" s="4">
        <v>9059</v>
      </c>
      <c r="G71" s="14">
        <f t="shared" si="2"/>
        <v>4.618569105193659</v>
      </c>
      <c r="H71" s="4"/>
      <c r="I71" s="4">
        <v>2164</v>
      </c>
      <c r="J71" s="4"/>
      <c r="K71" s="4"/>
      <c r="L71" s="4"/>
      <c r="M71" s="4"/>
      <c r="N71" s="4"/>
      <c r="O71" s="4"/>
      <c r="P71" s="4">
        <f t="shared" si="3"/>
        <v>0</v>
      </c>
      <c r="Q71" s="3"/>
    </row>
    <row r="72" spans="1:17" ht="15" customHeight="1" x14ac:dyDescent="0.25">
      <c r="A72" s="3" t="s">
        <v>19</v>
      </c>
      <c r="B72" s="3" t="s">
        <v>118</v>
      </c>
      <c r="C72" s="3" t="s">
        <v>253</v>
      </c>
      <c r="D72" s="16">
        <v>42213</v>
      </c>
      <c r="E72" s="13">
        <v>56386</v>
      </c>
      <c r="F72" s="4">
        <v>2278</v>
      </c>
      <c r="G72" s="14">
        <f t="shared" si="2"/>
        <v>4.0400099315432909</v>
      </c>
      <c r="H72" s="4">
        <v>87</v>
      </c>
      <c r="I72" s="4">
        <v>506</v>
      </c>
      <c r="J72" s="4"/>
      <c r="K72" s="4"/>
      <c r="L72" s="4"/>
      <c r="M72" s="4"/>
      <c r="N72" s="4"/>
      <c r="O72" s="4"/>
      <c r="P72" s="4">
        <f t="shared" si="3"/>
        <v>0</v>
      </c>
      <c r="Q72" s="3"/>
    </row>
    <row r="73" spans="1:17" ht="15" customHeight="1" x14ac:dyDescent="0.25">
      <c r="A73" s="3" t="s">
        <v>19</v>
      </c>
      <c r="B73" s="3" t="s">
        <v>119</v>
      </c>
      <c r="C73" s="3" t="s">
        <v>254</v>
      </c>
      <c r="D73" s="16">
        <v>42215</v>
      </c>
      <c r="E73" s="13">
        <v>347363</v>
      </c>
      <c r="F73" s="4">
        <v>69436</v>
      </c>
      <c r="G73" s="14">
        <f t="shared" si="2"/>
        <v>19.989463471929941</v>
      </c>
      <c r="H73" s="4">
        <v>213</v>
      </c>
      <c r="I73" s="4">
        <v>15476</v>
      </c>
      <c r="J73" s="4">
        <v>2</v>
      </c>
      <c r="K73" s="4">
        <v>14000000</v>
      </c>
      <c r="L73" s="4"/>
      <c r="M73" s="4"/>
      <c r="N73" s="4">
        <v>24535840</v>
      </c>
      <c r="O73" s="4">
        <v>200000</v>
      </c>
      <c r="P73" s="4">
        <f t="shared" si="3"/>
        <v>38735840</v>
      </c>
      <c r="Q73" s="3"/>
    </row>
    <row r="74" spans="1:17" ht="15" customHeight="1" x14ac:dyDescent="0.25">
      <c r="A74" s="3" t="s">
        <v>19</v>
      </c>
      <c r="B74" s="3" t="s">
        <v>120</v>
      </c>
      <c r="C74" s="3" t="s">
        <v>255</v>
      </c>
      <c r="D74" s="16">
        <v>42216</v>
      </c>
      <c r="E74" s="13">
        <v>51324</v>
      </c>
      <c r="F74" s="4">
        <v>950</v>
      </c>
      <c r="G74" s="14">
        <f t="shared" si="2"/>
        <v>1.8509858935390848</v>
      </c>
      <c r="H74" s="4">
        <v>1</v>
      </c>
      <c r="I74" s="4">
        <v>198</v>
      </c>
      <c r="J74" s="4">
        <v>3</v>
      </c>
      <c r="K74" s="4"/>
      <c r="L74" s="4"/>
      <c r="M74" s="4"/>
      <c r="N74" s="4"/>
      <c r="O74" s="4"/>
      <c r="P74" s="4">
        <f t="shared" si="3"/>
        <v>0</v>
      </c>
      <c r="Q74" s="3"/>
    </row>
    <row r="75" spans="1:17" ht="15" customHeight="1" x14ac:dyDescent="0.25">
      <c r="A75" s="3" t="s">
        <v>19</v>
      </c>
      <c r="B75" s="3" t="s">
        <v>121</v>
      </c>
      <c r="C75" s="3" t="s">
        <v>256</v>
      </c>
      <c r="D75" s="16">
        <v>42220</v>
      </c>
      <c r="E75" s="13">
        <v>121770</v>
      </c>
      <c r="F75" s="4">
        <v>35183</v>
      </c>
      <c r="G75" s="14">
        <f t="shared" si="2"/>
        <v>28.892994990555966</v>
      </c>
      <c r="H75" s="4">
        <v>2</v>
      </c>
      <c r="I75" s="4">
        <v>6963</v>
      </c>
      <c r="J75" s="4"/>
      <c r="K75" s="4"/>
      <c r="L75" s="4"/>
      <c r="M75" s="4"/>
      <c r="N75" s="4"/>
      <c r="O75" s="4"/>
      <c r="P75" s="4">
        <f t="shared" si="3"/>
        <v>0</v>
      </c>
      <c r="Q75" s="3"/>
    </row>
    <row r="76" spans="1:17" ht="15" customHeight="1" x14ac:dyDescent="0.25">
      <c r="A76" s="3" t="s">
        <v>19</v>
      </c>
      <c r="B76" s="3" t="s">
        <v>122</v>
      </c>
      <c r="C76" s="3" t="s">
        <v>257</v>
      </c>
      <c r="D76" s="16">
        <v>42217</v>
      </c>
      <c r="E76" s="13">
        <v>106440</v>
      </c>
      <c r="F76" s="4">
        <v>28008</v>
      </c>
      <c r="G76" s="14">
        <f t="shared" si="2"/>
        <v>26.313416009019164</v>
      </c>
      <c r="H76" s="4"/>
      <c r="I76" s="4">
        <v>6242</v>
      </c>
      <c r="J76" s="4"/>
      <c r="K76" s="4">
        <v>4718700</v>
      </c>
      <c r="L76" s="4"/>
      <c r="M76" s="4"/>
      <c r="N76" s="4">
        <v>4065000</v>
      </c>
      <c r="O76" s="4"/>
      <c r="P76" s="4">
        <f t="shared" si="3"/>
        <v>8783700</v>
      </c>
      <c r="Q76" s="3"/>
    </row>
    <row r="77" spans="1:17" ht="15" customHeight="1" x14ac:dyDescent="0.25">
      <c r="A77" s="3" t="s">
        <v>19</v>
      </c>
      <c r="B77" s="3" t="s">
        <v>123</v>
      </c>
      <c r="C77" s="3" t="s">
        <v>258</v>
      </c>
      <c r="D77" s="16">
        <v>42220</v>
      </c>
      <c r="E77" s="13">
        <v>141139</v>
      </c>
      <c r="F77" s="4">
        <v>7467</v>
      </c>
      <c r="G77" s="14">
        <f t="shared" si="2"/>
        <v>5.2905291946237396</v>
      </c>
      <c r="H77" s="4"/>
      <c r="I77" s="4">
        <v>1531</v>
      </c>
      <c r="J77" s="4">
        <v>1</v>
      </c>
      <c r="K77" s="4"/>
      <c r="L77" s="4"/>
      <c r="M77" s="4"/>
      <c r="N77" s="4"/>
      <c r="O77" s="4"/>
      <c r="P77" s="4">
        <f t="shared" si="3"/>
        <v>0</v>
      </c>
      <c r="Q77" s="3"/>
    </row>
    <row r="78" spans="1:17" ht="15" customHeight="1" x14ac:dyDescent="0.25">
      <c r="A78" s="3" t="s">
        <v>19</v>
      </c>
      <c r="B78" s="3" t="s">
        <v>124</v>
      </c>
      <c r="C78" s="3" t="s">
        <v>259</v>
      </c>
      <c r="D78" s="16">
        <v>42217</v>
      </c>
      <c r="E78" s="13">
        <v>114827</v>
      </c>
      <c r="F78" s="4">
        <v>6194</v>
      </c>
      <c r="G78" s="14">
        <f t="shared" si="2"/>
        <v>5.3942017121408723</v>
      </c>
      <c r="H78" s="4">
        <v>385</v>
      </c>
      <c r="I78" s="4">
        <v>1172</v>
      </c>
      <c r="J78" s="4"/>
      <c r="K78" s="4">
        <v>2621700</v>
      </c>
      <c r="L78" s="4"/>
      <c r="M78" s="4"/>
      <c r="N78" s="4"/>
      <c r="O78" s="4"/>
      <c r="P78" s="4">
        <f t="shared" si="3"/>
        <v>2621700</v>
      </c>
      <c r="Q78" s="3"/>
    </row>
    <row r="79" spans="1:17" ht="15" customHeight="1" x14ac:dyDescent="0.25">
      <c r="A79" s="3" t="s">
        <v>19</v>
      </c>
      <c r="B79" s="3" t="s">
        <v>125</v>
      </c>
      <c r="C79" s="3" t="s">
        <v>260</v>
      </c>
      <c r="D79" s="16">
        <v>42220</v>
      </c>
      <c r="E79" s="13">
        <v>105837</v>
      </c>
      <c r="F79" s="4">
        <v>11095</v>
      </c>
      <c r="G79" s="14">
        <f t="shared" si="2"/>
        <v>10.483101372865821</v>
      </c>
      <c r="H79" s="4"/>
      <c r="I79" s="4">
        <v>1597</v>
      </c>
      <c r="J79" s="4"/>
      <c r="K79" s="4"/>
      <c r="L79" s="4"/>
      <c r="M79" s="4"/>
      <c r="N79" s="4"/>
      <c r="O79" s="4"/>
      <c r="P79" s="4">
        <f t="shared" si="3"/>
        <v>0</v>
      </c>
      <c r="Q79" s="3"/>
    </row>
    <row r="80" spans="1:17" x14ac:dyDescent="0.25">
      <c r="A80" s="3" t="s">
        <v>19</v>
      </c>
      <c r="B80" s="3" t="s">
        <v>177</v>
      </c>
      <c r="C80" s="3" t="s">
        <v>178</v>
      </c>
      <c r="D80" s="3"/>
      <c r="E80" s="3">
        <v>106821</v>
      </c>
      <c r="F80" s="3">
        <v>6335</v>
      </c>
      <c r="G80" s="14">
        <f t="shared" si="2"/>
        <v>5.9304818340962919</v>
      </c>
      <c r="H80" s="3"/>
      <c r="I80" s="3">
        <v>1444</v>
      </c>
      <c r="J80" s="3"/>
      <c r="K80" s="3"/>
      <c r="L80" s="3"/>
      <c r="M80" s="3"/>
      <c r="N80" s="3"/>
      <c r="O80" s="3"/>
      <c r="P80" s="4">
        <f>SUM(K80:O80)</f>
        <v>0</v>
      </c>
      <c r="Q80" s="3"/>
    </row>
    <row r="81" spans="1:17" x14ac:dyDescent="0.25">
      <c r="A81" s="3" t="s">
        <v>19</v>
      </c>
      <c r="B81" s="3" t="s">
        <v>19</v>
      </c>
      <c r="C81" s="3" t="s">
        <v>179</v>
      </c>
      <c r="D81" s="3"/>
      <c r="E81" s="3">
        <v>307138</v>
      </c>
      <c r="F81" s="3">
        <v>19920</v>
      </c>
      <c r="G81" s="14">
        <f t="shared" si="2"/>
        <v>6.4856839596533158</v>
      </c>
      <c r="H81" s="3"/>
      <c r="I81" s="3">
        <v>5673</v>
      </c>
      <c r="J81" s="3"/>
      <c r="K81" s="3"/>
      <c r="L81" s="3"/>
      <c r="M81" s="3"/>
      <c r="N81" s="3"/>
      <c r="O81" s="3"/>
      <c r="P81" s="4">
        <f>SUM(K81:O81)</f>
        <v>0</v>
      </c>
      <c r="Q81" s="3"/>
    </row>
    <row r="82" spans="1:17" x14ac:dyDescent="0.25">
      <c r="A82" s="3" t="s">
        <v>19</v>
      </c>
      <c r="B82" s="3" t="s">
        <v>180</v>
      </c>
      <c r="C82" s="3" t="s">
        <v>181</v>
      </c>
      <c r="D82" s="3"/>
      <c r="E82" s="3">
        <v>73809</v>
      </c>
      <c r="F82" s="3">
        <v>2129</v>
      </c>
      <c r="G82" s="14">
        <f t="shared" si="2"/>
        <v>2.8844720833502686</v>
      </c>
      <c r="H82" s="3"/>
      <c r="I82" s="3">
        <v>435</v>
      </c>
      <c r="J82" s="3"/>
      <c r="K82" s="3"/>
      <c r="L82" s="3"/>
      <c r="M82" s="3"/>
      <c r="N82" s="3"/>
      <c r="O82" s="3"/>
      <c r="P82" s="4">
        <f>SUM(K82:O82)</f>
        <v>0</v>
      </c>
      <c r="Q82" s="3"/>
    </row>
    <row r="83" spans="1:17" ht="15" customHeight="1" x14ac:dyDescent="0.25">
      <c r="A83" s="3" t="s">
        <v>33</v>
      </c>
      <c r="B83" s="3" t="s">
        <v>126</v>
      </c>
      <c r="C83" s="3" t="s">
        <v>261</v>
      </c>
      <c r="D83" s="16">
        <v>42203</v>
      </c>
      <c r="E83" s="13">
        <v>132264</v>
      </c>
      <c r="F83" s="4">
        <v>4872</v>
      </c>
      <c r="G83" s="14">
        <f t="shared" si="2"/>
        <v>3.6835420068953004</v>
      </c>
      <c r="H83" s="4"/>
      <c r="I83" s="4">
        <v>911</v>
      </c>
      <c r="J83" s="4">
        <v>1</v>
      </c>
      <c r="K83" s="4">
        <v>12703250</v>
      </c>
      <c r="L83" s="4"/>
      <c r="M83" s="4"/>
      <c r="N83" s="4">
        <v>2910540</v>
      </c>
      <c r="O83" s="4">
        <v>100000</v>
      </c>
      <c r="P83" s="4">
        <f t="shared" si="3"/>
        <v>15713790</v>
      </c>
      <c r="Q83" s="3"/>
    </row>
    <row r="84" spans="1:17" ht="15" customHeight="1" x14ac:dyDescent="0.25">
      <c r="A84" s="3" t="s">
        <v>33</v>
      </c>
      <c r="B84" s="3" t="s">
        <v>127</v>
      </c>
      <c r="C84" s="3" t="s">
        <v>262</v>
      </c>
      <c r="D84" s="16">
        <v>42208</v>
      </c>
      <c r="E84" s="13">
        <v>331964</v>
      </c>
      <c r="F84" s="4">
        <v>336</v>
      </c>
      <c r="G84" s="14">
        <f t="shared" si="2"/>
        <v>0.1012157944837392</v>
      </c>
      <c r="H84" s="4">
        <v>50</v>
      </c>
      <c r="I84" s="4">
        <v>50</v>
      </c>
      <c r="J84" s="4"/>
      <c r="K84" s="4">
        <v>247050</v>
      </c>
      <c r="L84" s="4"/>
      <c r="M84" s="4">
        <v>2500000</v>
      </c>
      <c r="N84" s="4"/>
      <c r="O84" s="4"/>
      <c r="P84" s="4">
        <f t="shared" si="3"/>
        <v>2747050</v>
      </c>
      <c r="Q84" s="3"/>
    </row>
    <row r="85" spans="1:17" ht="15" customHeight="1" x14ac:dyDescent="0.25">
      <c r="A85" s="3" t="s">
        <v>33</v>
      </c>
      <c r="B85" s="3" t="s">
        <v>128</v>
      </c>
      <c r="C85" s="3" t="s">
        <v>263</v>
      </c>
      <c r="D85" s="16">
        <v>42209</v>
      </c>
      <c r="E85" s="13">
        <v>209073</v>
      </c>
      <c r="F85" s="4">
        <v>1011</v>
      </c>
      <c r="G85" s="14">
        <f t="shared" si="2"/>
        <v>0.48356315736608746</v>
      </c>
      <c r="H85" s="4"/>
      <c r="I85" s="4">
        <v>184</v>
      </c>
      <c r="J85" s="4"/>
      <c r="K85" s="4"/>
      <c r="L85" s="4"/>
      <c r="M85" s="4"/>
      <c r="N85" s="4"/>
      <c r="O85" s="4"/>
      <c r="P85" s="4">
        <f t="shared" si="3"/>
        <v>0</v>
      </c>
      <c r="Q85" s="3"/>
    </row>
    <row r="86" spans="1:17" ht="15" customHeight="1" x14ac:dyDescent="0.25">
      <c r="A86" s="3" t="s">
        <v>35</v>
      </c>
      <c r="B86" s="3" t="s">
        <v>129</v>
      </c>
      <c r="C86" s="3" t="s">
        <v>264</v>
      </c>
      <c r="D86" s="16">
        <v>42210</v>
      </c>
      <c r="E86" s="13">
        <v>175873</v>
      </c>
      <c r="F86" s="4">
        <v>931</v>
      </c>
      <c r="G86" s="14">
        <f t="shared" si="2"/>
        <v>0.5293592535522792</v>
      </c>
      <c r="H86" s="4">
        <v>8</v>
      </c>
      <c r="I86" s="4">
        <v>173</v>
      </c>
      <c r="J86" s="4">
        <v>5</v>
      </c>
      <c r="K86" s="4"/>
      <c r="L86" s="4"/>
      <c r="M86" s="4"/>
      <c r="N86" s="4">
        <v>1472688</v>
      </c>
      <c r="O86" s="4">
        <v>500000</v>
      </c>
      <c r="P86" s="4">
        <f t="shared" si="3"/>
        <v>1972688</v>
      </c>
      <c r="Q86" s="3"/>
    </row>
    <row r="87" spans="1:17" ht="15" customHeight="1" x14ac:dyDescent="0.25">
      <c r="A87" s="3" t="s">
        <v>35</v>
      </c>
      <c r="B87" s="3" t="s">
        <v>130</v>
      </c>
      <c r="C87" s="3" t="s">
        <v>265</v>
      </c>
      <c r="D87" s="16">
        <v>42209</v>
      </c>
      <c r="E87" s="13">
        <v>62838</v>
      </c>
      <c r="F87" s="4">
        <v>2282</v>
      </c>
      <c r="G87" s="14">
        <f t="shared" si="2"/>
        <v>3.6315605207040322</v>
      </c>
      <c r="H87" s="4"/>
      <c r="I87" s="4">
        <v>454</v>
      </c>
      <c r="J87" s="4"/>
      <c r="K87" s="4"/>
      <c r="L87" s="4"/>
      <c r="M87" s="4"/>
      <c r="N87" s="4"/>
      <c r="O87" s="4"/>
      <c r="P87" s="4">
        <f t="shared" si="3"/>
        <v>0</v>
      </c>
      <c r="Q87" s="3"/>
    </row>
    <row r="88" spans="1:17" ht="15" customHeight="1" x14ac:dyDescent="0.25">
      <c r="A88" s="3" t="s">
        <v>35</v>
      </c>
      <c r="B88" s="3" t="s">
        <v>131</v>
      </c>
      <c r="C88" s="3" t="s">
        <v>266</v>
      </c>
      <c r="D88" s="16">
        <v>42211</v>
      </c>
      <c r="E88" s="13">
        <v>186019</v>
      </c>
      <c r="F88" s="4">
        <v>2140</v>
      </c>
      <c r="G88" s="14">
        <f t="shared" si="2"/>
        <v>1.1504201183750047</v>
      </c>
      <c r="H88" s="4"/>
      <c r="I88" s="4">
        <v>476</v>
      </c>
      <c r="J88" s="4"/>
      <c r="K88" s="4"/>
      <c r="L88" s="4"/>
      <c r="M88" s="4"/>
      <c r="N88" s="4"/>
      <c r="O88" s="4"/>
      <c r="P88" s="4">
        <f t="shared" si="3"/>
        <v>0</v>
      </c>
      <c r="Q88" s="3"/>
    </row>
    <row r="89" spans="1:17" ht="15" customHeight="1" x14ac:dyDescent="0.25">
      <c r="A89" s="3" t="s">
        <v>35</v>
      </c>
      <c r="B89" s="3" t="s">
        <v>132</v>
      </c>
      <c r="C89" s="3" t="s">
        <v>267</v>
      </c>
      <c r="D89" s="16">
        <v>42215</v>
      </c>
      <c r="E89" s="13">
        <v>172042</v>
      </c>
      <c r="F89" s="4">
        <v>37</v>
      </c>
      <c r="G89" s="14">
        <f t="shared" si="2"/>
        <v>2.1506376349961054E-2</v>
      </c>
      <c r="H89" s="4">
        <v>5</v>
      </c>
      <c r="I89" s="4">
        <v>5</v>
      </c>
      <c r="J89" s="4"/>
      <c r="K89" s="4"/>
      <c r="L89" s="4"/>
      <c r="M89" s="4"/>
      <c r="N89" s="4">
        <v>40650</v>
      </c>
      <c r="O89" s="4"/>
      <c r="P89" s="4">
        <f t="shared" si="3"/>
        <v>40650</v>
      </c>
      <c r="Q89" s="3" t="s">
        <v>134</v>
      </c>
    </row>
    <row r="90" spans="1:17" ht="15" customHeight="1" x14ac:dyDescent="0.25">
      <c r="A90" s="3" t="s">
        <v>35</v>
      </c>
      <c r="B90" s="3" t="s">
        <v>133</v>
      </c>
      <c r="C90" s="3" t="s">
        <v>268</v>
      </c>
      <c r="D90" s="16">
        <v>42220</v>
      </c>
      <c r="E90" s="13">
        <v>176877</v>
      </c>
      <c r="F90" s="4">
        <v>1638</v>
      </c>
      <c r="G90" s="14">
        <f t="shared" si="2"/>
        <v>0.92606726708390574</v>
      </c>
      <c r="H90" s="4">
        <v>74</v>
      </c>
      <c r="I90" s="4">
        <v>260</v>
      </c>
      <c r="J90" s="4">
        <v>4</v>
      </c>
      <c r="K90" s="4"/>
      <c r="L90" s="4"/>
      <c r="M90" s="4"/>
      <c r="N90" s="4">
        <v>3145864</v>
      </c>
      <c r="O90" s="4"/>
      <c r="P90" s="4">
        <f t="shared" si="3"/>
        <v>3145864</v>
      </c>
      <c r="Q90" s="3"/>
    </row>
    <row r="91" spans="1:17" ht="15" customHeight="1" x14ac:dyDescent="0.25">
      <c r="A91" s="3" t="s">
        <v>35</v>
      </c>
      <c r="B91" s="3" t="s">
        <v>135</v>
      </c>
      <c r="C91" s="3" t="s">
        <v>269</v>
      </c>
      <c r="D91" s="16">
        <v>42220</v>
      </c>
      <c r="E91" s="13">
        <v>79666</v>
      </c>
      <c r="F91" s="4">
        <v>105</v>
      </c>
      <c r="G91" s="14">
        <f t="shared" si="2"/>
        <v>0.13180026611101348</v>
      </c>
      <c r="H91" s="4">
        <v>20</v>
      </c>
      <c r="I91" s="4">
        <v>20</v>
      </c>
      <c r="J91" s="4"/>
      <c r="K91" s="4"/>
      <c r="L91" s="4"/>
      <c r="M91" s="4"/>
      <c r="N91" s="4">
        <v>441320</v>
      </c>
      <c r="O91" s="4"/>
      <c r="P91" s="4">
        <f t="shared" si="3"/>
        <v>441320</v>
      </c>
      <c r="Q91" s="3"/>
    </row>
    <row r="92" spans="1:17" ht="15" customHeight="1" x14ac:dyDescent="0.25">
      <c r="A92" s="3" t="s">
        <v>35</v>
      </c>
      <c r="B92" s="3" t="s">
        <v>136</v>
      </c>
      <c r="C92" s="3" t="s">
        <v>270</v>
      </c>
      <c r="D92" s="16">
        <v>42220</v>
      </c>
      <c r="E92" s="13">
        <v>70100</v>
      </c>
      <c r="F92" s="4">
        <v>373</v>
      </c>
      <c r="G92" s="14">
        <f t="shared" si="2"/>
        <v>0.5320970042796006</v>
      </c>
      <c r="H92" s="4"/>
      <c r="I92" s="4">
        <v>74</v>
      </c>
      <c r="J92" s="4"/>
      <c r="K92" s="4"/>
      <c r="L92" s="4"/>
      <c r="M92" s="4"/>
      <c r="N92" s="4"/>
      <c r="O92" s="4"/>
      <c r="P92" s="4">
        <f t="shared" si="3"/>
        <v>0</v>
      </c>
      <c r="Q92" s="3"/>
    </row>
    <row r="93" spans="1:17" ht="15" customHeight="1" x14ac:dyDescent="0.25">
      <c r="A93" s="3" t="s">
        <v>29</v>
      </c>
      <c r="B93" s="3" t="s">
        <v>137</v>
      </c>
      <c r="C93" s="3" t="s">
        <v>271</v>
      </c>
      <c r="D93" s="16">
        <v>42209</v>
      </c>
      <c r="E93" s="13">
        <v>166952</v>
      </c>
      <c r="F93" s="4">
        <v>159</v>
      </c>
      <c r="G93" s="14">
        <f t="shared" si="2"/>
        <v>9.5236954334179891E-2</v>
      </c>
      <c r="H93" s="4">
        <v>30</v>
      </c>
      <c r="I93" s="4">
        <v>30</v>
      </c>
      <c r="J93" s="4">
        <v>3</v>
      </c>
      <c r="K93" s="4">
        <v>128250</v>
      </c>
      <c r="L93" s="4"/>
      <c r="M93" s="4">
        <v>1500000</v>
      </c>
      <c r="N93" s="4">
        <v>661980</v>
      </c>
      <c r="O93" s="4">
        <v>300000</v>
      </c>
      <c r="P93" s="4">
        <f t="shared" si="3"/>
        <v>2590230</v>
      </c>
      <c r="Q93" s="3"/>
    </row>
    <row r="94" spans="1:17" ht="15" customHeight="1" x14ac:dyDescent="0.25">
      <c r="A94" s="3" t="s">
        <v>29</v>
      </c>
      <c r="B94" s="3" t="s">
        <v>138</v>
      </c>
      <c r="C94" s="3" t="s">
        <v>272</v>
      </c>
      <c r="D94" s="16">
        <v>42209</v>
      </c>
      <c r="E94" s="13">
        <v>162893</v>
      </c>
      <c r="F94" s="4">
        <v>252</v>
      </c>
      <c r="G94" s="14">
        <f t="shared" si="2"/>
        <v>0.1547027803527469</v>
      </c>
      <c r="H94" s="4">
        <v>64</v>
      </c>
      <c r="I94" s="4">
        <v>64</v>
      </c>
      <c r="J94" s="4">
        <v>8</v>
      </c>
      <c r="K94" s="4">
        <v>197750</v>
      </c>
      <c r="L94" s="4"/>
      <c r="M94" s="4">
        <v>3200000</v>
      </c>
      <c r="N94" s="4">
        <v>1412224</v>
      </c>
      <c r="O94" s="4">
        <v>800000</v>
      </c>
      <c r="P94" s="4">
        <f t="shared" si="3"/>
        <v>5609974</v>
      </c>
      <c r="Q94" s="3"/>
    </row>
    <row r="95" spans="1:17" ht="15" customHeight="1" x14ac:dyDescent="0.25">
      <c r="A95" s="3" t="s">
        <v>29</v>
      </c>
      <c r="B95" s="3" t="s">
        <v>139</v>
      </c>
      <c r="C95" s="3" t="s">
        <v>273</v>
      </c>
      <c r="D95" s="16">
        <v>42209</v>
      </c>
      <c r="E95" s="13">
        <v>157383</v>
      </c>
      <c r="F95" s="4">
        <v>188</v>
      </c>
      <c r="G95" s="14">
        <f t="shared" si="2"/>
        <v>0.11945381648589745</v>
      </c>
      <c r="H95" s="4">
        <v>4</v>
      </c>
      <c r="I95" s="4">
        <v>44</v>
      </c>
      <c r="J95" s="4"/>
      <c r="K95" s="4">
        <v>135900</v>
      </c>
      <c r="L95" s="4"/>
      <c r="M95" s="4">
        <v>200000</v>
      </c>
      <c r="N95" s="4">
        <v>413464</v>
      </c>
      <c r="O95" s="4"/>
      <c r="P95" s="4">
        <f t="shared" si="3"/>
        <v>749364</v>
      </c>
      <c r="Q95" s="3"/>
    </row>
    <row r="96" spans="1:17" ht="15" customHeight="1" x14ac:dyDescent="0.25">
      <c r="A96" s="3" t="s">
        <v>29</v>
      </c>
      <c r="B96" s="3" t="s">
        <v>140</v>
      </c>
      <c r="C96" s="3" t="s">
        <v>274</v>
      </c>
      <c r="D96" s="16">
        <v>42216</v>
      </c>
      <c r="E96" s="13">
        <v>239713</v>
      </c>
      <c r="F96" s="4">
        <v>8006</v>
      </c>
      <c r="G96" s="14">
        <f t="shared" si="2"/>
        <v>3.3398272100386714</v>
      </c>
      <c r="H96" s="4"/>
      <c r="I96" s="4">
        <v>1879</v>
      </c>
      <c r="J96" s="4"/>
      <c r="K96" s="4">
        <v>6476400</v>
      </c>
      <c r="L96" s="4"/>
      <c r="M96" s="4"/>
      <c r="N96" s="4">
        <v>15276270</v>
      </c>
      <c r="O96" s="4"/>
      <c r="P96" s="4">
        <f t="shared" si="3"/>
        <v>21752670</v>
      </c>
      <c r="Q96" s="3"/>
    </row>
    <row r="97" spans="1:17" ht="15" customHeight="1" x14ac:dyDescent="0.25">
      <c r="A97" s="3" t="s">
        <v>29</v>
      </c>
      <c r="B97" s="3" t="s">
        <v>141</v>
      </c>
      <c r="C97" s="3" t="s">
        <v>275</v>
      </c>
      <c r="D97" s="16"/>
      <c r="E97" s="13">
        <v>276190</v>
      </c>
      <c r="F97" s="4">
        <v>3579</v>
      </c>
      <c r="G97" s="14">
        <f t="shared" si="2"/>
        <v>1.2958470618052789</v>
      </c>
      <c r="H97" s="4"/>
      <c r="I97" s="4">
        <v>787</v>
      </c>
      <c r="J97" s="4"/>
      <c r="K97" s="4">
        <v>2498400</v>
      </c>
      <c r="L97" s="4"/>
      <c r="M97" s="4"/>
      <c r="N97" s="4">
        <v>4878000</v>
      </c>
      <c r="O97" s="4"/>
      <c r="P97" s="4">
        <f t="shared" si="3"/>
        <v>7376400</v>
      </c>
      <c r="Q97" s="3"/>
    </row>
    <row r="98" spans="1:17" ht="15" customHeight="1" x14ac:dyDescent="0.25">
      <c r="A98" s="3" t="s">
        <v>29</v>
      </c>
      <c r="B98" s="3" t="s">
        <v>142</v>
      </c>
      <c r="C98" s="3" t="s">
        <v>276</v>
      </c>
      <c r="D98" s="16">
        <v>42218</v>
      </c>
      <c r="E98" s="13">
        <v>216399</v>
      </c>
      <c r="F98" s="4">
        <v>3064</v>
      </c>
      <c r="G98" s="14">
        <f t="shared" si="2"/>
        <v>1.4159030309751894</v>
      </c>
      <c r="H98" s="4">
        <v>1</v>
      </c>
      <c r="I98" s="4">
        <v>681</v>
      </c>
      <c r="J98" s="4"/>
      <c r="K98" s="4"/>
      <c r="L98" s="4"/>
      <c r="M98" s="4"/>
      <c r="N98" s="4">
        <v>5550466</v>
      </c>
      <c r="O98" s="4"/>
      <c r="P98" s="4">
        <f t="shared" si="3"/>
        <v>5550466</v>
      </c>
      <c r="Q98" s="3" t="s">
        <v>144</v>
      </c>
    </row>
    <row r="99" spans="1:17" ht="15" customHeight="1" x14ac:dyDescent="0.25">
      <c r="A99" s="3" t="s">
        <v>23</v>
      </c>
      <c r="B99" s="3" t="s">
        <v>312</v>
      </c>
      <c r="C99" s="3"/>
      <c r="D99" s="16"/>
      <c r="E99" s="13"/>
      <c r="F99" s="4">
        <v>165</v>
      </c>
      <c r="G99" s="14"/>
      <c r="H99" s="4">
        <v>142</v>
      </c>
      <c r="I99" s="4">
        <v>32</v>
      </c>
      <c r="J99" s="4"/>
      <c r="K99" s="4"/>
      <c r="L99" s="4"/>
      <c r="M99" s="4"/>
      <c r="N99" s="4"/>
      <c r="O99" s="4"/>
      <c r="P99" s="4">
        <f t="shared" si="3"/>
        <v>0</v>
      </c>
      <c r="Q99" s="3"/>
    </row>
    <row r="100" spans="1:17" ht="15" customHeight="1" x14ac:dyDescent="0.25">
      <c r="A100" s="3" t="s">
        <v>23</v>
      </c>
      <c r="B100" s="3" t="s">
        <v>143</v>
      </c>
      <c r="C100" s="3" t="s">
        <v>277</v>
      </c>
      <c r="D100" s="16">
        <v>42206</v>
      </c>
      <c r="E100" s="13">
        <v>42540</v>
      </c>
      <c r="F100" s="4">
        <v>335</v>
      </c>
      <c r="G100" s="14">
        <f t="shared" si="2"/>
        <v>0.78749412317818523</v>
      </c>
      <c r="H100" s="4">
        <v>77</v>
      </c>
      <c r="I100" s="4">
        <v>77</v>
      </c>
      <c r="J100" s="4"/>
      <c r="K100" s="4"/>
      <c r="L100" s="4"/>
      <c r="M100" s="4"/>
      <c r="N100" s="4"/>
      <c r="O100" s="4"/>
      <c r="P100" s="4">
        <f t="shared" si="3"/>
        <v>0</v>
      </c>
      <c r="Q100" s="3"/>
    </row>
    <row r="101" spans="1:17" ht="15" customHeight="1" x14ac:dyDescent="0.25">
      <c r="A101" s="3" t="s">
        <v>23</v>
      </c>
      <c r="B101" s="3" t="s">
        <v>145</v>
      </c>
      <c r="C101" s="3" t="s">
        <v>278</v>
      </c>
      <c r="D101" s="16">
        <v>42214</v>
      </c>
      <c r="E101" s="13">
        <v>48266</v>
      </c>
      <c r="F101" s="4">
        <v>4290</v>
      </c>
      <c r="G101" s="14">
        <f t="shared" si="2"/>
        <v>8.8882443127667514</v>
      </c>
      <c r="H101" s="4">
        <v>480</v>
      </c>
      <c r="I101" s="4">
        <v>937</v>
      </c>
      <c r="J101" s="4">
        <v>3</v>
      </c>
      <c r="K101" s="4"/>
      <c r="L101" s="4"/>
      <c r="M101" s="4"/>
      <c r="N101" s="4">
        <v>485468</v>
      </c>
      <c r="O101" s="4"/>
      <c r="P101" s="4">
        <f t="shared" si="3"/>
        <v>485468</v>
      </c>
      <c r="Q101" s="3"/>
    </row>
    <row r="102" spans="1:17" ht="15" customHeight="1" x14ac:dyDescent="0.25">
      <c r="A102" s="3" t="s">
        <v>23</v>
      </c>
      <c r="B102" s="3" t="s">
        <v>146</v>
      </c>
      <c r="C102" s="3" t="s">
        <v>279</v>
      </c>
      <c r="D102" s="16">
        <v>42220</v>
      </c>
      <c r="E102" s="13">
        <v>96899</v>
      </c>
      <c r="F102" s="4">
        <v>4549</v>
      </c>
      <c r="G102" s="14">
        <f t="shared" si="2"/>
        <v>4.6945788914230286</v>
      </c>
      <c r="H102" s="4">
        <v>950</v>
      </c>
      <c r="I102" s="4">
        <v>950</v>
      </c>
      <c r="J102" s="4"/>
      <c r="K102" s="4"/>
      <c r="L102" s="4"/>
      <c r="M102" s="4"/>
      <c r="N102" s="4"/>
      <c r="O102" s="4"/>
      <c r="P102" s="4">
        <f t="shared" si="3"/>
        <v>0</v>
      </c>
      <c r="Q102" s="3"/>
    </row>
    <row r="103" spans="1:17" ht="15" customHeight="1" x14ac:dyDescent="0.25">
      <c r="A103" s="3" t="s">
        <v>23</v>
      </c>
      <c r="B103" s="3" t="s">
        <v>147</v>
      </c>
      <c r="C103" s="3" t="s">
        <v>280</v>
      </c>
      <c r="D103" s="16">
        <v>42220</v>
      </c>
      <c r="E103" s="13">
        <v>87389</v>
      </c>
      <c r="F103" s="4">
        <v>2277</v>
      </c>
      <c r="G103" s="14">
        <f t="shared" si="2"/>
        <v>2.6055910927004544</v>
      </c>
      <c r="H103" s="4">
        <v>354</v>
      </c>
      <c r="I103" s="4">
        <v>363</v>
      </c>
      <c r="J103" s="4"/>
      <c r="K103" s="4"/>
      <c r="L103" s="4"/>
      <c r="M103" s="4"/>
      <c r="N103" s="4"/>
      <c r="O103" s="4"/>
      <c r="P103" s="4">
        <f t="shared" si="3"/>
        <v>0</v>
      </c>
      <c r="Q103" s="3"/>
    </row>
    <row r="104" spans="1:17" ht="15" customHeight="1" x14ac:dyDescent="0.25">
      <c r="A104" s="3" t="s">
        <v>23</v>
      </c>
      <c r="B104" s="3" t="s">
        <v>148</v>
      </c>
      <c r="C104" s="3" t="s">
        <v>281</v>
      </c>
      <c r="D104" s="16">
        <v>42220</v>
      </c>
      <c r="E104" s="13">
        <v>48017</v>
      </c>
      <c r="F104" s="4">
        <v>640</v>
      </c>
      <c r="G104" s="14">
        <f t="shared" si="2"/>
        <v>1.3328612782972697</v>
      </c>
      <c r="H104" s="4">
        <v>91</v>
      </c>
      <c r="I104" s="4">
        <v>115</v>
      </c>
      <c r="J104" s="4">
        <v>1</v>
      </c>
      <c r="K104" s="4"/>
      <c r="L104" s="4"/>
      <c r="M104" s="4"/>
      <c r="N104" s="4"/>
      <c r="O104" s="4">
        <v>100000</v>
      </c>
      <c r="P104" s="4">
        <f t="shared" si="3"/>
        <v>100000</v>
      </c>
      <c r="Q104" s="3"/>
    </row>
    <row r="105" spans="1:17" ht="15" customHeight="1" x14ac:dyDescent="0.25">
      <c r="A105" s="3" t="s">
        <v>23</v>
      </c>
      <c r="B105" s="3" t="s">
        <v>149</v>
      </c>
      <c r="C105" s="3" t="s">
        <v>282</v>
      </c>
      <c r="D105" s="16">
        <v>42220</v>
      </c>
      <c r="E105" s="13">
        <v>32400</v>
      </c>
      <c r="F105" s="4">
        <v>844</v>
      </c>
      <c r="G105" s="14">
        <f t="shared" si="2"/>
        <v>2.6049382716049383</v>
      </c>
      <c r="H105" s="4">
        <v>135</v>
      </c>
      <c r="I105" s="4">
        <v>157</v>
      </c>
      <c r="J105" s="4"/>
      <c r="K105" s="4"/>
      <c r="L105" s="4"/>
      <c r="M105" s="4"/>
      <c r="N105" s="4"/>
      <c r="O105" s="4"/>
      <c r="P105" s="4">
        <f t="shared" si="3"/>
        <v>0</v>
      </c>
      <c r="Q105" s="3"/>
    </row>
    <row r="106" spans="1:17" ht="15" customHeight="1" x14ac:dyDescent="0.25">
      <c r="A106" s="3" t="s">
        <v>23</v>
      </c>
      <c r="B106" s="3" t="s">
        <v>150</v>
      </c>
      <c r="C106" s="3" t="s">
        <v>283</v>
      </c>
      <c r="D106" s="16">
        <v>42220</v>
      </c>
      <c r="E106" s="13">
        <v>21259</v>
      </c>
      <c r="F106" s="4">
        <v>217</v>
      </c>
      <c r="G106" s="14">
        <f t="shared" si="2"/>
        <v>1.0207441554165295</v>
      </c>
      <c r="H106" s="4">
        <v>31</v>
      </c>
      <c r="I106" s="4">
        <v>31</v>
      </c>
      <c r="J106" s="4"/>
      <c r="K106" s="4"/>
      <c r="L106" s="4"/>
      <c r="M106" s="4"/>
      <c r="N106" s="4"/>
      <c r="O106" s="4"/>
      <c r="P106" s="4">
        <f t="shared" si="3"/>
        <v>0</v>
      </c>
      <c r="Q106" s="3"/>
    </row>
    <row r="107" spans="1:17" ht="15" customHeight="1" x14ac:dyDescent="0.25">
      <c r="A107" s="3" t="s">
        <v>23</v>
      </c>
      <c r="B107" s="3" t="s">
        <v>151</v>
      </c>
      <c r="C107" s="3" t="s">
        <v>284</v>
      </c>
      <c r="D107" s="16">
        <v>42220</v>
      </c>
      <c r="E107" s="13">
        <v>51557</v>
      </c>
      <c r="F107" s="4">
        <v>155</v>
      </c>
      <c r="G107" s="14">
        <f t="shared" si="2"/>
        <v>0.30063812867311906</v>
      </c>
      <c r="H107" s="4">
        <v>37</v>
      </c>
      <c r="I107" s="4">
        <v>37</v>
      </c>
      <c r="J107" s="4"/>
      <c r="K107" s="4"/>
      <c r="L107" s="4"/>
      <c r="M107" s="4"/>
      <c r="N107" s="4"/>
      <c r="O107" s="4"/>
      <c r="P107" s="4">
        <f t="shared" si="3"/>
        <v>0</v>
      </c>
      <c r="Q107" s="3"/>
    </row>
    <row r="108" spans="1:17" ht="15" customHeight="1" x14ac:dyDescent="0.25">
      <c r="A108" s="3" t="s">
        <v>37</v>
      </c>
      <c r="B108" s="3" t="s">
        <v>152</v>
      </c>
      <c r="C108" s="3" t="s">
        <v>285</v>
      </c>
      <c r="D108" s="16">
        <v>42215</v>
      </c>
      <c r="E108" s="13">
        <v>184333</v>
      </c>
      <c r="F108" s="4">
        <v>1520</v>
      </c>
      <c r="G108" s="14">
        <f t="shared" si="2"/>
        <v>0.8245946195201076</v>
      </c>
      <c r="H108" s="4"/>
      <c r="I108" s="4">
        <v>330</v>
      </c>
      <c r="J108" s="4"/>
      <c r="K108" s="4"/>
      <c r="L108" s="4">
        <v>927360</v>
      </c>
      <c r="M108" s="4"/>
      <c r="N108" s="4">
        <v>1999980</v>
      </c>
      <c r="O108" s="4"/>
      <c r="P108" s="4">
        <f t="shared" si="3"/>
        <v>2927340</v>
      </c>
      <c r="Q108" s="3"/>
    </row>
    <row r="109" spans="1:17" ht="15" customHeight="1" x14ac:dyDescent="0.25">
      <c r="A109" s="3" t="s">
        <v>37</v>
      </c>
      <c r="B109" s="3" t="s">
        <v>153</v>
      </c>
      <c r="C109" s="3" t="s">
        <v>286</v>
      </c>
      <c r="D109" s="16">
        <v>42215</v>
      </c>
      <c r="E109" s="13">
        <v>180232</v>
      </c>
      <c r="F109" s="4">
        <v>4673</v>
      </c>
      <c r="G109" s="14">
        <f t="shared" si="2"/>
        <v>2.5927693195436992</v>
      </c>
      <c r="H109" s="4"/>
      <c r="I109" s="4">
        <v>1086</v>
      </c>
      <c r="J109" s="4"/>
      <c r="K109" s="4"/>
      <c r="L109" s="4">
        <v>2616880</v>
      </c>
      <c r="M109" s="4"/>
      <c r="N109" s="4">
        <v>349590</v>
      </c>
      <c r="O109" s="4"/>
      <c r="P109" s="4">
        <f t="shared" si="3"/>
        <v>2966470</v>
      </c>
      <c r="Q109" s="3"/>
    </row>
    <row r="110" spans="1:17" ht="15" customHeight="1" x14ac:dyDescent="0.25">
      <c r="A110" s="3" t="s">
        <v>37</v>
      </c>
      <c r="B110" s="3" t="s">
        <v>154</v>
      </c>
      <c r="C110" s="3" t="s">
        <v>287</v>
      </c>
      <c r="D110" s="16">
        <v>42216</v>
      </c>
      <c r="E110" s="13">
        <v>237741</v>
      </c>
      <c r="F110" s="4">
        <v>439</v>
      </c>
      <c r="G110" s="14">
        <f t="shared" si="2"/>
        <v>0.18465472930626184</v>
      </c>
      <c r="H110" s="4"/>
      <c r="I110" s="4">
        <v>99</v>
      </c>
      <c r="J110" s="4"/>
      <c r="K110" s="4"/>
      <c r="L110" s="4">
        <v>613760</v>
      </c>
      <c r="M110" s="4"/>
      <c r="N110" s="4"/>
      <c r="O110" s="4"/>
      <c r="P110" s="4">
        <f t="shared" si="3"/>
        <v>613760</v>
      </c>
      <c r="Q110" s="3"/>
    </row>
    <row r="111" spans="1:17" ht="15" customHeight="1" x14ac:dyDescent="0.25">
      <c r="A111" s="3" t="s">
        <v>21</v>
      </c>
      <c r="B111" s="3" t="s">
        <v>155</v>
      </c>
      <c r="C111" s="3" t="s">
        <v>288</v>
      </c>
      <c r="D111" s="16">
        <v>42212</v>
      </c>
      <c r="E111" s="13">
        <v>163314</v>
      </c>
      <c r="F111" s="4">
        <v>115478</v>
      </c>
      <c r="G111" s="14">
        <f t="shared" si="2"/>
        <v>70.709185985279888</v>
      </c>
      <c r="H111" s="4">
        <v>361</v>
      </c>
      <c r="I111" s="4">
        <v>25809</v>
      </c>
      <c r="J111" s="4">
        <v>1</v>
      </c>
      <c r="K111" s="4"/>
      <c r="L111" s="4"/>
      <c r="M111" s="4">
        <v>100000000</v>
      </c>
      <c r="N111" s="4">
        <v>37292400</v>
      </c>
      <c r="O111" s="4"/>
      <c r="P111" s="4">
        <f t="shared" si="3"/>
        <v>137292400</v>
      </c>
      <c r="Q111" s="3"/>
    </row>
    <row r="112" spans="1:17" ht="15" customHeight="1" x14ac:dyDescent="0.25">
      <c r="A112" s="3" t="s">
        <v>21</v>
      </c>
      <c r="B112" s="3" t="s">
        <v>21</v>
      </c>
      <c r="C112" s="3" t="s">
        <v>289</v>
      </c>
      <c r="D112" s="16">
        <v>42215</v>
      </c>
      <c r="E112" s="13">
        <v>288883</v>
      </c>
      <c r="F112" s="4">
        <v>5034</v>
      </c>
      <c r="G112" s="14">
        <f t="shared" si="2"/>
        <v>1.7425739832388889</v>
      </c>
      <c r="H112" s="4"/>
      <c r="I112" s="4">
        <v>1269</v>
      </c>
      <c r="J112" s="4">
        <v>1</v>
      </c>
      <c r="K112" s="4"/>
      <c r="L112" s="4"/>
      <c r="M112" s="4"/>
      <c r="N112" s="4">
        <v>5243850</v>
      </c>
      <c r="O112" s="4"/>
      <c r="P112" s="4">
        <f t="shared" si="3"/>
        <v>5243850</v>
      </c>
      <c r="Q112" s="3"/>
    </row>
    <row r="113" spans="1:17" ht="15" customHeight="1" x14ac:dyDescent="0.25">
      <c r="A113" s="3" t="s">
        <v>21</v>
      </c>
      <c r="B113" s="3" t="s">
        <v>156</v>
      </c>
      <c r="C113" s="3" t="s">
        <v>290</v>
      </c>
      <c r="D113" s="16">
        <v>42215</v>
      </c>
      <c r="E113" s="13">
        <v>68673</v>
      </c>
      <c r="F113" s="4">
        <v>4</v>
      </c>
      <c r="G113" s="14">
        <f t="shared" si="2"/>
        <v>5.8247054883287467E-3</v>
      </c>
      <c r="H113" s="4">
        <v>2</v>
      </c>
      <c r="I113" s="4"/>
      <c r="J113" s="4"/>
      <c r="K113" s="4"/>
      <c r="L113" s="4"/>
      <c r="M113" s="4"/>
      <c r="N113" s="4"/>
      <c r="O113" s="4"/>
      <c r="P113" s="4">
        <f t="shared" si="3"/>
        <v>0</v>
      </c>
      <c r="Q113" s="3"/>
    </row>
    <row r="114" spans="1:17" ht="15" customHeight="1" x14ac:dyDescent="0.25">
      <c r="A114" s="3" t="s">
        <v>21</v>
      </c>
      <c r="B114" s="3" t="s">
        <v>157</v>
      </c>
      <c r="C114" s="3" t="s">
        <v>291</v>
      </c>
      <c r="D114" s="16">
        <v>42215</v>
      </c>
      <c r="E114" s="13">
        <v>132648</v>
      </c>
      <c r="F114" s="4">
        <v>382</v>
      </c>
      <c r="G114" s="14">
        <f t="shared" si="2"/>
        <v>0.28798021832217596</v>
      </c>
      <c r="H114" s="4">
        <v>37</v>
      </c>
      <c r="I114" s="4">
        <v>94</v>
      </c>
      <c r="J114" s="4"/>
      <c r="K114" s="4"/>
      <c r="L114" s="4"/>
      <c r="M114" s="4"/>
      <c r="N114" s="4"/>
      <c r="O114" s="4"/>
      <c r="P114" s="4">
        <f t="shared" si="3"/>
        <v>0</v>
      </c>
      <c r="Q114" s="3"/>
    </row>
    <row r="115" spans="1:17" ht="15" customHeight="1" x14ac:dyDescent="0.25">
      <c r="A115" s="3" t="s">
        <v>21</v>
      </c>
      <c r="B115" s="3" t="s">
        <v>158</v>
      </c>
      <c r="C115" s="3" t="s">
        <v>292</v>
      </c>
      <c r="D115" s="16">
        <v>42217</v>
      </c>
      <c r="E115" s="13">
        <v>47474</v>
      </c>
      <c r="F115" s="4">
        <v>9495</v>
      </c>
      <c r="G115" s="14">
        <f t="shared" si="2"/>
        <v>20.000421283228714</v>
      </c>
      <c r="H115" s="4">
        <v>8</v>
      </c>
      <c r="I115" s="4">
        <v>2258</v>
      </c>
      <c r="J115" s="4"/>
      <c r="K115" s="4"/>
      <c r="L115" s="4"/>
      <c r="M115" s="4"/>
      <c r="N115" s="4">
        <v>10751400</v>
      </c>
      <c r="O115" s="4"/>
      <c r="P115" s="4">
        <f t="shared" si="3"/>
        <v>10751400</v>
      </c>
      <c r="Q115" s="3"/>
    </row>
    <row r="116" spans="1:17" ht="15" customHeight="1" x14ac:dyDescent="0.25">
      <c r="A116" s="3" t="s">
        <v>21</v>
      </c>
      <c r="B116" s="3" t="s">
        <v>159</v>
      </c>
      <c r="C116" s="3" t="s">
        <v>293</v>
      </c>
      <c r="D116" s="16">
        <v>42221</v>
      </c>
      <c r="E116" s="13">
        <v>214969</v>
      </c>
      <c r="F116" s="4">
        <v>6499</v>
      </c>
      <c r="G116" s="14">
        <f t="shared" si="2"/>
        <v>3.0232266047662688</v>
      </c>
      <c r="H116" s="4"/>
      <c r="I116" s="4">
        <v>1395</v>
      </c>
      <c r="J116" s="4"/>
      <c r="K116" s="4">
        <v>5760000</v>
      </c>
      <c r="L116" s="4"/>
      <c r="M116" s="4"/>
      <c r="N116" s="4">
        <v>4065000</v>
      </c>
      <c r="O116" s="4"/>
      <c r="P116" s="4">
        <f t="shared" si="3"/>
        <v>9825000</v>
      </c>
      <c r="Q116" s="3"/>
    </row>
    <row r="117" spans="1:17" ht="15" customHeight="1" x14ac:dyDescent="0.25">
      <c r="A117" s="3" t="s">
        <v>21</v>
      </c>
      <c r="B117" s="3" t="s">
        <v>160</v>
      </c>
      <c r="C117" s="3" t="s">
        <v>294</v>
      </c>
      <c r="D117" s="16">
        <v>42221</v>
      </c>
      <c r="E117" s="13">
        <v>134057</v>
      </c>
      <c r="F117" s="4">
        <v>6502</v>
      </c>
      <c r="G117" s="14">
        <f t="shared" si="2"/>
        <v>4.8501756715427025</v>
      </c>
      <c r="H117" s="4"/>
      <c r="I117" s="4">
        <v>60</v>
      </c>
      <c r="J117" s="4"/>
      <c r="K117" s="4"/>
      <c r="L117" s="4"/>
      <c r="M117" s="4"/>
      <c r="N117" s="4"/>
      <c r="O117" s="4"/>
      <c r="P117" s="4">
        <f t="shared" si="3"/>
        <v>0</v>
      </c>
      <c r="Q117" s="3"/>
    </row>
    <row r="118" spans="1:17" ht="15" customHeight="1" x14ac:dyDescent="0.25">
      <c r="A118" s="3" t="s">
        <v>21</v>
      </c>
      <c r="B118" s="3" t="s">
        <v>161</v>
      </c>
      <c r="C118" s="3" t="s">
        <v>295</v>
      </c>
      <c r="D118" s="16">
        <v>42221</v>
      </c>
      <c r="E118" s="13">
        <v>185133</v>
      </c>
      <c r="F118" s="4">
        <v>5247</v>
      </c>
      <c r="G118" s="14">
        <f t="shared" si="2"/>
        <v>2.8341786715496426</v>
      </c>
      <c r="H118" s="4"/>
      <c r="I118" s="4">
        <v>1272</v>
      </c>
      <c r="J118" s="4"/>
      <c r="K118" s="4"/>
      <c r="L118" s="4"/>
      <c r="M118" s="4"/>
      <c r="N118" s="4"/>
      <c r="O118" s="4"/>
      <c r="P118" s="4">
        <f t="shared" si="3"/>
        <v>0</v>
      </c>
      <c r="Q118" s="3"/>
    </row>
    <row r="119" spans="1:17" ht="15" customHeight="1" x14ac:dyDescent="0.25">
      <c r="A119" s="3" t="s">
        <v>21</v>
      </c>
      <c r="B119" s="3" t="s">
        <v>162</v>
      </c>
      <c r="C119" s="3" t="s">
        <v>296</v>
      </c>
      <c r="D119" s="16">
        <v>42221</v>
      </c>
      <c r="E119" s="13">
        <v>188688</v>
      </c>
      <c r="F119" s="4">
        <v>12665</v>
      </c>
      <c r="G119" s="14">
        <f t="shared" si="2"/>
        <v>6.7121385567709666</v>
      </c>
      <c r="H119" s="4"/>
      <c r="I119" s="4">
        <v>3158</v>
      </c>
      <c r="J119" s="4"/>
      <c r="K119" s="4"/>
      <c r="L119" s="4"/>
      <c r="M119" s="4"/>
      <c r="N119" s="4"/>
      <c r="O119" s="4"/>
      <c r="P119" s="4">
        <f t="shared" si="3"/>
        <v>0</v>
      </c>
      <c r="Q119" s="3"/>
    </row>
    <row r="120" spans="1:17" ht="15" customHeight="1" x14ac:dyDescent="0.25">
      <c r="A120" s="3" t="s">
        <v>21</v>
      </c>
      <c r="B120" s="3" t="s">
        <v>163</v>
      </c>
      <c r="C120" s="3" t="s">
        <v>297</v>
      </c>
      <c r="D120" s="16">
        <v>42221</v>
      </c>
      <c r="E120" s="13">
        <v>236110</v>
      </c>
      <c r="F120" s="4">
        <v>44056</v>
      </c>
      <c r="G120" s="14">
        <f t="shared" si="2"/>
        <v>18.659099572233281</v>
      </c>
      <c r="H120" s="4"/>
      <c r="I120" s="4">
        <v>9785</v>
      </c>
      <c r="J120" s="4"/>
      <c r="K120" s="4"/>
      <c r="L120" s="4"/>
      <c r="M120" s="4"/>
      <c r="N120" s="4"/>
      <c r="O120" s="4"/>
      <c r="P120" s="4">
        <f t="shared" si="3"/>
        <v>0</v>
      </c>
      <c r="Q120" s="3"/>
    </row>
    <row r="121" spans="1:17" ht="15" customHeight="1" x14ac:dyDescent="0.25">
      <c r="A121" s="3" t="s">
        <v>21</v>
      </c>
      <c r="B121" s="3" t="s">
        <v>164</v>
      </c>
      <c r="C121" s="3" t="s">
        <v>298</v>
      </c>
      <c r="D121" s="16">
        <v>42221</v>
      </c>
      <c r="E121" s="13">
        <v>51413</v>
      </c>
      <c r="F121" s="4">
        <v>298</v>
      </c>
      <c r="G121" s="14">
        <f t="shared" si="2"/>
        <v>0.57961994048197929</v>
      </c>
      <c r="H121" s="4"/>
      <c r="I121" s="4">
        <v>71</v>
      </c>
      <c r="J121" s="4"/>
      <c r="K121" s="4"/>
      <c r="L121" s="4"/>
      <c r="M121" s="4"/>
      <c r="N121" s="4"/>
      <c r="O121" s="4"/>
      <c r="P121" s="4">
        <f t="shared" si="3"/>
        <v>0</v>
      </c>
      <c r="Q121" s="3"/>
    </row>
    <row r="122" spans="1:17" ht="15" customHeight="1" x14ac:dyDescent="0.25">
      <c r="A122" s="3" t="s">
        <v>21</v>
      </c>
      <c r="B122" s="3" t="s">
        <v>165</v>
      </c>
      <c r="C122" s="3" t="s">
        <v>299</v>
      </c>
      <c r="D122" s="16">
        <v>42221</v>
      </c>
      <c r="E122" s="13">
        <v>104108</v>
      </c>
      <c r="F122" s="4">
        <v>8436</v>
      </c>
      <c r="G122" s="14">
        <f t="shared" si="2"/>
        <v>8.1031236792561572</v>
      </c>
      <c r="H122" s="4">
        <v>1</v>
      </c>
      <c r="I122" s="4">
        <v>2070</v>
      </c>
      <c r="J122" s="4"/>
      <c r="K122" s="4"/>
      <c r="L122" s="4"/>
      <c r="M122" s="4"/>
      <c r="N122" s="4"/>
      <c r="O122" s="4"/>
      <c r="P122" s="4">
        <f t="shared" si="3"/>
        <v>0</v>
      </c>
      <c r="Q122" s="3"/>
    </row>
    <row r="123" spans="1:17" ht="15" customHeight="1" x14ac:dyDescent="0.25">
      <c r="A123" s="3" t="s">
        <v>21</v>
      </c>
      <c r="B123" s="3" t="s">
        <v>98</v>
      </c>
      <c r="C123" s="3" t="s">
        <v>314</v>
      </c>
      <c r="D123" s="16">
        <v>42221</v>
      </c>
      <c r="E123" s="13">
        <v>122411</v>
      </c>
      <c r="F123" s="4">
        <v>29996</v>
      </c>
      <c r="G123" s="14">
        <f t="shared" si="2"/>
        <v>24.504333760854824</v>
      </c>
      <c r="H123" s="4">
        <v>6</v>
      </c>
      <c r="I123" s="4">
        <v>741</v>
      </c>
      <c r="J123" s="4"/>
      <c r="K123" s="4"/>
      <c r="L123" s="4"/>
      <c r="M123" s="4"/>
      <c r="N123" s="4"/>
      <c r="O123" s="4"/>
      <c r="P123" s="4">
        <f t="shared" si="3"/>
        <v>0</v>
      </c>
      <c r="Q123" s="3"/>
    </row>
    <row r="124" spans="1:17" ht="15" customHeight="1" x14ac:dyDescent="0.25">
      <c r="A124" s="3" t="s">
        <v>21</v>
      </c>
      <c r="B124" s="3" t="s">
        <v>166</v>
      </c>
      <c r="C124" s="3" t="s">
        <v>300</v>
      </c>
      <c r="D124" s="16">
        <v>42221</v>
      </c>
      <c r="E124" s="13">
        <v>117514</v>
      </c>
      <c r="F124" s="4">
        <v>6201</v>
      </c>
      <c r="G124" s="14">
        <f t="shared" si="2"/>
        <v>5.2768180812498935</v>
      </c>
      <c r="H124" s="4"/>
      <c r="I124" s="4">
        <v>1524</v>
      </c>
      <c r="J124" s="4"/>
      <c r="K124" s="4"/>
      <c r="L124" s="4"/>
      <c r="M124" s="4"/>
      <c r="N124" s="4"/>
      <c r="O124" s="4"/>
      <c r="P124" s="4">
        <f t="shared" si="3"/>
        <v>0</v>
      </c>
      <c r="Q124" s="3"/>
    </row>
    <row r="125" spans="1:17" ht="15" customHeight="1" x14ac:dyDescent="0.25">
      <c r="A125" s="3" t="s">
        <v>21</v>
      </c>
      <c r="B125" s="3" t="s">
        <v>167</v>
      </c>
      <c r="C125" s="3" t="s">
        <v>301</v>
      </c>
      <c r="D125" s="16">
        <v>42221</v>
      </c>
      <c r="E125" s="13">
        <v>75135</v>
      </c>
      <c r="F125" s="4">
        <v>5927</v>
      </c>
      <c r="G125" s="14">
        <f t="shared" si="2"/>
        <v>7.8884674253011253</v>
      </c>
      <c r="H125" s="4"/>
      <c r="I125" s="4">
        <v>1556</v>
      </c>
      <c r="J125" s="4"/>
      <c r="K125" s="4"/>
      <c r="L125" s="4"/>
      <c r="M125" s="4"/>
      <c r="N125" s="4"/>
      <c r="O125" s="4"/>
      <c r="P125" s="4">
        <f t="shared" si="3"/>
        <v>0</v>
      </c>
      <c r="Q125" s="3"/>
    </row>
    <row r="126" spans="1:17" ht="15" customHeight="1" x14ac:dyDescent="0.25">
      <c r="A126" s="3" t="s">
        <v>21</v>
      </c>
      <c r="B126" s="3" t="s">
        <v>168</v>
      </c>
      <c r="C126" s="3" t="s">
        <v>302</v>
      </c>
      <c r="D126" s="16">
        <v>42221</v>
      </c>
      <c r="E126" s="13">
        <v>234947</v>
      </c>
      <c r="F126" s="4">
        <v>31439</v>
      </c>
      <c r="G126" s="14">
        <f t="shared" si="2"/>
        <v>13.381315786113465</v>
      </c>
      <c r="H126" s="4">
        <v>49</v>
      </c>
      <c r="I126" s="4">
        <v>7096</v>
      </c>
      <c r="J126" s="4"/>
      <c r="K126" s="4"/>
      <c r="L126" s="4"/>
      <c r="M126" s="4"/>
      <c r="N126" s="4"/>
      <c r="O126" s="4"/>
      <c r="P126" s="4">
        <f t="shared" si="3"/>
        <v>0</v>
      </c>
      <c r="Q126" s="3"/>
    </row>
    <row r="127" spans="1:17" ht="15" customHeight="1" x14ac:dyDescent="0.25">
      <c r="A127" s="3" t="s">
        <v>21</v>
      </c>
      <c r="B127" s="3" t="s">
        <v>169</v>
      </c>
      <c r="C127" s="3" t="s">
        <v>303</v>
      </c>
      <c r="D127" s="16">
        <v>42221</v>
      </c>
      <c r="E127" s="13">
        <v>289650</v>
      </c>
      <c r="F127" s="4">
        <v>19529</v>
      </c>
      <c r="G127" s="14">
        <f t="shared" si="2"/>
        <v>6.7422751596754704</v>
      </c>
      <c r="H127" s="4"/>
      <c r="I127" s="4">
        <v>4798</v>
      </c>
      <c r="J127" s="4"/>
      <c r="K127" s="4"/>
      <c r="L127" s="4"/>
      <c r="M127" s="4"/>
      <c r="N127" s="4"/>
      <c r="O127" s="4"/>
      <c r="P127" s="4">
        <f t="shared" si="3"/>
        <v>0</v>
      </c>
      <c r="Q127" s="3"/>
    </row>
    <row r="128" spans="1:17" ht="15" customHeight="1" x14ac:dyDescent="0.25">
      <c r="A128" s="3" t="s">
        <v>21</v>
      </c>
      <c r="B128" s="3" t="s">
        <v>170</v>
      </c>
      <c r="C128" s="3" t="s">
        <v>304</v>
      </c>
      <c r="D128" s="16">
        <v>42221</v>
      </c>
      <c r="E128" s="13">
        <v>102655</v>
      </c>
      <c r="F128" s="4">
        <v>858</v>
      </c>
      <c r="G128" s="14">
        <f t="shared" si="2"/>
        <v>0.83580926403974476</v>
      </c>
      <c r="H128" s="4"/>
      <c r="I128" s="4">
        <v>265</v>
      </c>
      <c r="J128" s="4"/>
      <c r="K128" s="4"/>
      <c r="L128" s="4"/>
      <c r="M128" s="4"/>
      <c r="N128" s="4"/>
      <c r="O128" s="4"/>
      <c r="P128" s="4">
        <f t="shared" si="3"/>
        <v>0</v>
      </c>
      <c r="Q128" s="3"/>
    </row>
    <row r="129" spans="1:17" ht="15" customHeight="1" x14ac:dyDescent="0.25">
      <c r="A129" s="3" t="s">
        <v>39</v>
      </c>
      <c r="B129" s="3" t="s">
        <v>171</v>
      </c>
      <c r="C129" s="3" t="s">
        <v>305</v>
      </c>
      <c r="D129" s="16">
        <v>42214</v>
      </c>
      <c r="E129" s="13">
        <v>343270</v>
      </c>
      <c r="F129" s="4">
        <v>500</v>
      </c>
      <c r="G129" s="14">
        <f t="shared" si="2"/>
        <v>0.14565793690098175</v>
      </c>
      <c r="H129" s="4"/>
      <c r="I129" s="4">
        <v>81</v>
      </c>
      <c r="J129" s="4"/>
      <c r="K129" s="4"/>
      <c r="L129" s="4"/>
      <c r="M129" s="4"/>
      <c r="N129" s="4"/>
      <c r="O129" s="4"/>
      <c r="P129" s="4">
        <f t="shared" si="3"/>
        <v>0</v>
      </c>
      <c r="Q129" s="3"/>
    </row>
    <row r="130" spans="1:17" ht="15" customHeight="1" x14ac:dyDescent="0.25">
      <c r="A130" s="3" t="s">
        <v>39</v>
      </c>
      <c r="B130" s="3" t="s">
        <v>172</v>
      </c>
      <c r="C130" s="3" t="s">
        <v>306</v>
      </c>
      <c r="D130" s="16">
        <v>42216</v>
      </c>
      <c r="E130" s="13">
        <v>244279</v>
      </c>
      <c r="F130" s="4">
        <v>2695</v>
      </c>
      <c r="G130" s="14">
        <f t="shared" si="2"/>
        <v>1.1032466974238475</v>
      </c>
      <c r="H130" s="4"/>
      <c r="I130" s="4">
        <v>742</v>
      </c>
      <c r="J130" s="4"/>
      <c r="K130" s="4">
        <v>16650</v>
      </c>
      <c r="L130" s="4"/>
      <c r="M130" s="4"/>
      <c r="N130" s="4">
        <v>317070</v>
      </c>
      <c r="O130" s="4"/>
      <c r="P130" s="4">
        <f t="shared" si="3"/>
        <v>333720</v>
      </c>
      <c r="Q130" s="3"/>
    </row>
    <row r="131" spans="1:17" ht="15" customHeight="1" x14ac:dyDescent="0.25">
      <c r="A131" s="3" t="s">
        <v>39</v>
      </c>
      <c r="B131" s="3" t="s">
        <v>173</v>
      </c>
      <c r="C131" s="3" t="s">
        <v>307</v>
      </c>
      <c r="D131" s="16">
        <v>42216</v>
      </c>
      <c r="E131" s="13">
        <v>269522</v>
      </c>
      <c r="F131" s="4">
        <v>839</v>
      </c>
      <c r="G131" s="14">
        <f t="shared" si="2"/>
        <v>0.31129184259540965</v>
      </c>
      <c r="H131" s="4"/>
      <c r="I131" s="4">
        <v>193</v>
      </c>
      <c r="J131" s="4"/>
      <c r="K131" s="4"/>
      <c r="L131" s="4"/>
      <c r="M131" s="4"/>
      <c r="N131" s="4"/>
      <c r="O131" s="4"/>
      <c r="P131" s="4">
        <f t="shared" si="3"/>
        <v>0</v>
      </c>
      <c r="Q131" s="3"/>
    </row>
    <row r="132" spans="1:17" ht="15" customHeight="1" x14ac:dyDescent="0.25">
      <c r="A132" s="3" t="s">
        <v>39</v>
      </c>
      <c r="B132" s="3" t="s">
        <v>174</v>
      </c>
      <c r="C132" s="3" t="s">
        <v>308</v>
      </c>
      <c r="D132" s="16">
        <v>42217</v>
      </c>
      <c r="E132" s="13">
        <v>165518</v>
      </c>
      <c r="F132" s="4">
        <v>573</v>
      </c>
      <c r="G132" s="14">
        <f t="shared" si="2"/>
        <v>0.346185913314564</v>
      </c>
      <c r="H132" s="4">
        <v>27</v>
      </c>
      <c r="I132" s="4">
        <v>131</v>
      </c>
      <c r="J132" s="4"/>
      <c r="K132" s="4"/>
      <c r="L132" s="4"/>
      <c r="M132" s="4"/>
      <c r="N132" s="4">
        <v>1065030</v>
      </c>
      <c r="O132" s="4"/>
      <c r="P132" s="4">
        <f t="shared" si="3"/>
        <v>1065030</v>
      </c>
      <c r="Q132" s="3"/>
    </row>
    <row r="133" spans="1:17" x14ac:dyDescent="0.25">
      <c r="A133" s="3" t="s">
        <v>39</v>
      </c>
      <c r="B133" s="3" t="s">
        <v>175</v>
      </c>
      <c r="C133" s="17" t="s">
        <v>309</v>
      </c>
      <c r="D133" s="3"/>
      <c r="E133" s="18">
        <v>277165</v>
      </c>
      <c r="F133" s="13">
        <v>55478</v>
      </c>
      <c r="G133" s="14">
        <f t="shared" ref="G133:G135" si="4">F133/E133*100</f>
        <v>20.01623581621056</v>
      </c>
      <c r="H133" s="3"/>
      <c r="I133" s="13">
        <v>13903</v>
      </c>
      <c r="J133" s="3"/>
      <c r="K133" s="3"/>
      <c r="L133" s="3"/>
      <c r="M133" s="3"/>
      <c r="N133" s="3">
        <v>9170640</v>
      </c>
      <c r="O133" s="3"/>
      <c r="P133" s="4">
        <f t="shared" si="3"/>
        <v>9170640</v>
      </c>
      <c r="Q133" s="3"/>
    </row>
    <row r="134" spans="1:17" x14ac:dyDescent="0.25">
      <c r="A134" s="3" t="s">
        <v>39</v>
      </c>
      <c r="B134" s="3" t="s">
        <v>313</v>
      </c>
      <c r="C134" s="17"/>
      <c r="D134" s="3"/>
      <c r="E134" s="18"/>
      <c r="F134" s="13">
        <v>2133</v>
      </c>
      <c r="G134" s="14"/>
      <c r="H134" s="3"/>
      <c r="I134" s="13">
        <v>671</v>
      </c>
      <c r="J134" s="3"/>
      <c r="K134" s="3"/>
      <c r="L134" s="3"/>
      <c r="M134" s="3"/>
      <c r="N134" s="3">
        <v>4910520</v>
      </c>
      <c r="O134" s="3"/>
      <c r="P134" s="4">
        <f t="shared" si="3"/>
        <v>4910520</v>
      </c>
      <c r="Q134" s="3"/>
    </row>
    <row r="135" spans="1:17" x14ac:dyDescent="0.25">
      <c r="A135" s="3" t="s">
        <v>39</v>
      </c>
      <c r="B135" s="3" t="s">
        <v>176</v>
      </c>
      <c r="C135" s="17" t="s">
        <v>310</v>
      </c>
      <c r="D135" s="3"/>
      <c r="E135" s="18">
        <v>145768</v>
      </c>
      <c r="F135" s="13">
        <v>698</v>
      </c>
      <c r="G135" s="14">
        <f t="shared" si="4"/>
        <v>0.47884309313429557</v>
      </c>
      <c r="H135" s="3"/>
      <c r="I135" s="13">
        <v>172</v>
      </c>
      <c r="J135" s="3"/>
      <c r="K135" s="3"/>
      <c r="L135" s="3"/>
      <c r="M135" s="3"/>
      <c r="N135" s="3"/>
      <c r="O135" s="3"/>
      <c r="P135" s="4">
        <f t="shared" si="3"/>
        <v>0</v>
      </c>
      <c r="Q135" s="3"/>
    </row>
  </sheetData>
  <mergeCells count="12">
    <mergeCell ref="P2:P3"/>
    <mergeCell ref="Q2:Q3"/>
    <mergeCell ref="A1:P1"/>
    <mergeCell ref="A2:A3"/>
    <mergeCell ref="B2:B3"/>
    <mergeCell ref="C2:C3"/>
    <mergeCell ref="D2:D3"/>
    <mergeCell ref="E2:E3"/>
    <mergeCell ref="F2:G2"/>
    <mergeCell ref="H2:I2"/>
    <mergeCell ref="J2:J3"/>
    <mergeCell ref="K2:O2"/>
  </mergeCells>
  <dataValidations count="2">
    <dataValidation type="list" allowBlank="1" showInputMessage="1" showErrorMessage="1" sqref="A4:A79 A83:A135">
      <formula1>SR</formula1>
    </dataValidation>
    <dataValidation type="list" allowBlank="1" showInputMessage="1" showErrorMessage="1" sqref="B4:B56 B59:B79 B83:B132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6"/>
  <sheetViews>
    <sheetView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17.85546875" bestFit="1" customWidth="1"/>
    <col min="2" max="2" width="12.28515625" customWidth="1"/>
    <col min="3" max="4" width="0" hidden="1" customWidth="1"/>
    <col min="6" max="6" width="2.7109375" customWidth="1"/>
    <col min="7" max="7" width="10.5703125" customWidth="1"/>
    <col min="12" max="12" width="11.5703125" customWidth="1"/>
    <col min="13" max="13" width="10.140625" bestFit="1" customWidth="1"/>
    <col min="15" max="15" width="12.7109375" customWidth="1"/>
  </cols>
  <sheetData>
    <row r="1" spans="1:16" ht="47.25" customHeight="1" x14ac:dyDescent="0.25">
      <c r="A1" s="27" t="s">
        <v>185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8" t="s">
        <v>0</v>
      </c>
      <c r="B2" s="29" t="s">
        <v>44</v>
      </c>
      <c r="C2" s="29" t="s">
        <v>45</v>
      </c>
      <c r="D2" s="34" t="s">
        <v>46</v>
      </c>
      <c r="E2" s="33" t="s">
        <v>3</v>
      </c>
      <c r="F2" s="1"/>
      <c r="G2" s="28" t="s">
        <v>4</v>
      </c>
      <c r="H2" s="28"/>
      <c r="I2" s="28" t="s">
        <v>5</v>
      </c>
      <c r="J2" s="36" t="s">
        <v>182</v>
      </c>
      <c r="K2" s="37"/>
      <c r="L2" s="37"/>
      <c r="M2" s="37"/>
      <c r="N2" s="38"/>
      <c r="O2" s="28" t="s">
        <v>16</v>
      </c>
      <c r="P2" s="28" t="s">
        <v>48</v>
      </c>
    </row>
    <row r="3" spans="1:16" ht="39" customHeight="1" x14ac:dyDescent="0.25">
      <c r="A3" s="28"/>
      <c r="B3" s="30"/>
      <c r="C3" s="30"/>
      <c r="D3" s="35"/>
      <c r="E3" s="33"/>
      <c r="F3" s="1"/>
      <c r="G3" s="1" t="s">
        <v>9</v>
      </c>
      <c r="H3" s="10" t="s">
        <v>10</v>
      </c>
      <c r="I3" s="28"/>
      <c r="J3" s="2" t="s">
        <v>11</v>
      </c>
      <c r="K3" s="2" t="s">
        <v>12</v>
      </c>
      <c r="L3" s="2" t="s">
        <v>13</v>
      </c>
      <c r="M3" s="11" t="s">
        <v>14</v>
      </c>
      <c r="N3" s="2" t="s">
        <v>5</v>
      </c>
      <c r="O3" s="28"/>
      <c r="P3" s="28"/>
    </row>
    <row r="4" spans="1:16" ht="12.75" customHeight="1" x14ac:dyDescent="0.25">
      <c r="A4" s="3" t="s">
        <v>17</v>
      </c>
      <c r="B4" s="3" t="s">
        <v>50</v>
      </c>
      <c r="C4" s="3" t="s">
        <v>189</v>
      </c>
      <c r="D4" s="16">
        <v>42179</v>
      </c>
      <c r="E4" s="4">
        <v>362</v>
      </c>
      <c r="F4" s="4"/>
      <c r="G4" s="4">
        <v>8</v>
      </c>
      <c r="H4" s="4">
        <v>65</v>
      </c>
      <c r="I4" s="4"/>
      <c r="J4" s="4">
        <v>47250</v>
      </c>
      <c r="K4" s="4">
        <v>47040</v>
      </c>
      <c r="L4" s="4">
        <v>800000</v>
      </c>
      <c r="M4" s="4">
        <v>176528</v>
      </c>
      <c r="N4" s="4"/>
      <c r="O4" s="4">
        <f>SUM(J4:N4)</f>
        <v>1070818</v>
      </c>
      <c r="P4" s="4"/>
    </row>
    <row r="5" spans="1:16" x14ac:dyDescent="0.25">
      <c r="A5" s="3" t="s">
        <v>17</v>
      </c>
      <c r="B5" s="3" t="s">
        <v>51</v>
      </c>
      <c r="C5" s="3" t="s">
        <v>190</v>
      </c>
      <c r="D5" s="16">
        <v>42180</v>
      </c>
      <c r="E5" s="4">
        <v>11769</v>
      </c>
      <c r="F5" s="4"/>
      <c r="G5" s="4">
        <v>202</v>
      </c>
      <c r="H5" s="4">
        <v>1654</v>
      </c>
      <c r="I5" s="4">
        <v>4</v>
      </c>
      <c r="J5" s="4">
        <v>1341900</v>
      </c>
      <c r="K5" s="4">
        <v>1342320</v>
      </c>
      <c r="L5" s="4">
        <v>19800000</v>
      </c>
      <c r="M5" s="4">
        <v>4457332</v>
      </c>
      <c r="N5" s="4">
        <v>400000</v>
      </c>
      <c r="O5" s="4">
        <f>SUM(J5:N5)</f>
        <v>27341552</v>
      </c>
      <c r="P5" s="4"/>
    </row>
    <row r="6" spans="1:16" x14ac:dyDescent="0.25">
      <c r="A6" s="3" t="s">
        <v>17</v>
      </c>
      <c r="B6" s="3" t="s">
        <v>55</v>
      </c>
      <c r="C6" s="3" t="s">
        <v>194</v>
      </c>
      <c r="D6" s="16">
        <v>42181</v>
      </c>
      <c r="E6" s="4">
        <v>290</v>
      </c>
      <c r="F6" s="4"/>
      <c r="G6" s="4"/>
      <c r="H6" s="4">
        <v>58</v>
      </c>
      <c r="I6" s="4"/>
      <c r="J6" s="4"/>
      <c r="K6" s="4"/>
      <c r="L6" s="4"/>
      <c r="M6" s="4"/>
      <c r="N6" s="4"/>
      <c r="O6" s="4">
        <f t="shared" ref="O6" si="0">SUM(J6:N6)</f>
        <v>0</v>
      </c>
      <c r="P6" s="4"/>
    </row>
    <row r="7" spans="1:16" x14ac:dyDescent="0.25">
      <c r="A7" s="3" t="s">
        <v>17</v>
      </c>
      <c r="B7" s="3" t="s">
        <v>56</v>
      </c>
      <c r="C7" s="3" t="s">
        <v>195</v>
      </c>
      <c r="D7" s="16">
        <v>42179</v>
      </c>
      <c r="E7" s="4">
        <v>136</v>
      </c>
      <c r="F7" s="4"/>
      <c r="G7" s="4">
        <v>22</v>
      </c>
      <c r="H7" s="4"/>
      <c r="I7" s="4"/>
      <c r="J7" s="4">
        <v>228900</v>
      </c>
      <c r="K7" s="4">
        <v>228480</v>
      </c>
      <c r="L7" s="4">
        <v>2200000</v>
      </c>
      <c r="M7" s="4">
        <v>485452</v>
      </c>
      <c r="N7" s="4"/>
      <c r="O7" s="4">
        <f>SUM(J7:N7)</f>
        <v>3142832</v>
      </c>
      <c r="P7" s="4"/>
    </row>
    <row r="8" spans="1:16" x14ac:dyDescent="0.25">
      <c r="A8" s="3" t="s">
        <v>17</v>
      </c>
      <c r="B8" s="3" t="s">
        <v>61</v>
      </c>
      <c r="C8" s="3" t="s">
        <v>200</v>
      </c>
      <c r="D8" s="16">
        <v>42181</v>
      </c>
      <c r="E8" s="4">
        <v>244</v>
      </c>
      <c r="F8" s="4"/>
      <c r="G8" s="4">
        <v>18</v>
      </c>
      <c r="H8" s="4">
        <v>38</v>
      </c>
      <c r="I8" s="4"/>
      <c r="J8" s="4">
        <v>409500</v>
      </c>
      <c r="K8" s="4">
        <v>409920</v>
      </c>
      <c r="L8" s="4">
        <v>3700000</v>
      </c>
      <c r="M8" s="4">
        <v>1235696</v>
      </c>
      <c r="N8" s="4"/>
      <c r="O8" s="4">
        <f>SUM(J8:N8)</f>
        <v>5755116</v>
      </c>
      <c r="P8" s="4"/>
    </row>
    <row r="9" spans="1:16" x14ac:dyDescent="0.25">
      <c r="A9" s="3" t="s">
        <v>17</v>
      </c>
      <c r="B9" s="3" t="s">
        <v>62</v>
      </c>
      <c r="C9" s="3" t="s">
        <v>201</v>
      </c>
      <c r="D9" s="16">
        <v>42182</v>
      </c>
      <c r="E9" s="4">
        <v>432</v>
      </c>
      <c r="F9" s="4"/>
      <c r="G9" s="4">
        <v>128</v>
      </c>
      <c r="H9" s="4"/>
      <c r="I9" s="4">
        <v>2</v>
      </c>
      <c r="J9" s="4">
        <v>725550</v>
      </c>
      <c r="K9" s="4">
        <v>725760</v>
      </c>
      <c r="L9" s="4">
        <v>12700000</v>
      </c>
      <c r="M9" s="4">
        <v>2824448</v>
      </c>
      <c r="N9" s="4">
        <v>200000</v>
      </c>
      <c r="O9" s="4">
        <f>SUM(J9:N9)</f>
        <v>17175758</v>
      </c>
      <c r="P9" s="4"/>
    </row>
    <row r="10" spans="1:16" x14ac:dyDescent="0.25">
      <c r="A10" s="3" t="s">
        <v>17</v>
      </c>
      <c r="B10" s="3" t="s">
        <v>63</v>
      </c>
      <c r="C10" s="3" t="s">
        <v>202</v>
      </c>
      <c r="D10" s="16">
        <v>42182</v>
      </c>
      <c r="E10" s="4">
        <v>309</v>
      </c>
      <c r="F10" s="4"/>
      <c r="G10" s="4">
        <v>11</v>
      </c>
      <c r="H10" s="4">
        <v>52</v>
      </c>
      <c r="I10" s="4"/>
      <c r="J10" s="4">
        <v>81900</v>
      </c>
      <c r="K10" s="4">
        <v>82320</v>
      </c>
      <c r="L10" s="4">
        <v>1100000</v>
      </c>
      <c r="M10" s="4">
        <v>1390158</v>
      </c>
      <c r="N10" s="4"/>
      <c r="O10" s="4">
        <f>SUM(J10:N10)</f>
        <v>2654378</v>
      </c>
      <c r="P10" s="4"/>
    </row>
    <row r="11" spans="1:16" x14ac:dyDescent="0.25">
      <c r="A11" s="3" t="s">
        <v>17</v>
      </c>
      <c r="B11" s="3"/>
      <c r="C11" s="3"/>
      <c r="D11" s="16"/>
      <c r="E11" s="4"/>
      <c r="F11" s="4"/>
      <c r="G11" s="4"/>
      <c r="H11" s="4"/>
      <c r="I11" s="4"/>
      <c r="J11" s="4"/>
      <c r="K11" s="4"/>
      <c r="L11" s="4"/>
      <c r="M11" s="4">
        <v>3100000</v>
      </c>
      <c r="N11" s="4"/>
      <c r="O11" s="4">
        <f t="shared" ref="O11" si="1">SUM(J11:N11)</f>
        <v>3100000</v>
      </c>
      <c r="P11" s="4"/>
    </row>
    <row r="12" spans="1:16" x14ac:dyDescent="0.25">
      <c r="A12" s="22" t="s">
        <v>183</v>
      </c>
      <c r="B12" s="22"/>
      <c r="C12" s="22"/>
      <c r="D12" s="23"/>
      <c r="E12" s="24">
        <f>SUM(E4:E11)</f>
        <v>13542</v>
      </c>
      <c r="F12" s="24">
        <f t="shared" ref="F12:N12" si="2">SUM(F4:F11)</f>
        <v>0</v>
      </c>
      <c r="G12" s="24">
        <f t="shared" si="2"/>
        <v>389</v>
      </c>
      <c r="H12" s="24">
        <f t="shared" si="2"/>
        <v>1867</v>
      </c>
      <c r="I12" s="24">
        <f t="shared" si="2"/>
        <v>6</v>
      </c>
      <c r="J12" s="24">
        <f t="shared" si="2"/>
        <v>2835000</v>
      </c>
      <c r="K12" s="24">
        <f t="shared" si="2"/>
        <v>2835840</v>
      </c>
      <c r="L12" s="24">
        <f t="shared" si="2"/>
        <v>40300000</v>
      </c>
      <c r="M12" s="24">
        <f t="shared" si="2"/>
        <v>13669614</v>
      </c>
      <c r="N12" s="24">
        <f t="shared" si="2"/>
        <v>600000</v>
      </c>
      <c r="O12" s="24">
        <f>SUM(J12:N12)</f>
        <v>60240454</v>
      </c>
      <c r="P12" s="24"/>
    </row>
    <row r="13" spans="1:16" x14ac:dyDescent="0.25">
      <c r="A13" s="3" t="s">
        <v>41</v>
      </c>
      <c r="B13" s="3" t="s">
        <v>65</v>
      </c>
      <c r="C13" s="3" t="s">
        <v>204</v>
      </c>
      <c r="D13" s="16">
        <v>42180</v>
      </c>
      <c r="E13" s="4">
        <v>264</v>
      </c>
      <c r="F13" s="4"/>
      <c r="G13" s="4"/>
      <c r="H13" s="4">
        <v>56</v>
      </c>
      <c r="I13" s="4"/>
      <c r="J13" s="4">
        <v>174600</v>
      </c>
      <c r="K13" s="4"/>
      <c r="L13" s="4"/>
      <c r="M13" s="4">
        <v>455280</v>
      </c>
      <c r="N13" s="4"/>
      <c r="O13" s="4">
        <f>SUM(J13:N13)</f>
        <v>629880</v>
      </c>
      <c r="P13" s="4"/>
    </row>
    <row r="14" spans="1:16" x14ac:dyDescent="0.25">
      <c r="A14" s="3" t="s">
        <v>31</v>
      </c>
      <c r="B14" s="3" t="s">
        <v>66</v>
      </c>
      <c r="C14" s="3" t="s">
        <v>205</v>
      </c>
      <c r="D14" s="16">
        <v>42181</v>
      </c>
      <c r="E14" s="4">
        <v>389</v>
      </c>
      <c r="F14" s="4"/>
      <c r="G14" s="4"/>
      <c r="H14" s="4">
        <v>72</v>
      </c>
      <c r="I14" s="4"/>
      <c r="J14" s="4"/>
      <c r="K14" s="4">
        <v>956940</v>
      </c>
      <c r="L14" s="4"/>
      <c r="M14" s="4"/>
      <c r="N14" s="4"/>
      <c r="O14" s="4">
        <f t="shared" ref="O14" si="3">SUM(J14:N14)</f>
        <v>956940</v>
      </c>
      <c r="P14" s="4"/>
    </row>
    <row r="15" spans="1:16" x14ac:dyDescent="0.25">
      <c r="A15" s="3" t="s">
        <v>25</v>
      </c>
      <c r="B15" s="3" t="s">
        <v>72</v>
      </c>
      <c r="C15" s="3" t="s">
        <v>211</v>
      </c>
      <c r="D15" s="16">
        <v>42183</v>
      </c>
      <c r="E15" s="4">
        <v>716</v>
      </c>
      <c r="F15" s="4"/>
      <c r="G15" s="4">
        <v>4</v>
      </c>
      <c r="H15" s="4">
        <v>149</v>
      </c>
      <c r="I15" s="4">
        <v>1</v>
      </c>
      <c r="J15" s="4">
        <v>537750</v>
      </c>
      <c r="K15" s="4"/>
      <c r="L15" s="4"/>
      <c r="M15" s="4">
        <v>1299634</v>
      </c>
      <c r="N15" s="4">
        <v>100000</v>
      </c>
      <c r="O15" s="4">
        <f>SUM(J15:N15)</f>
        <v>1937384</v>
      </c>
      <c r="P15" s="4"/>
    </row>
    <row r="16" spans="1:16" x14ac:dyDescent="0.25">
      <c r="A16" s="3" t="s">
        <v>27</v>
      </c>
      <c r="B16" s="3" t="s">
        <v>91</v>
      </c>
      <c r="C16" s="3" t="s">
        <v>230</v>
      </c>
      <c r="D16" s="16">
        <v>42181</v>
      </c>
      <c r="E16" s="4"/>
      <c r="F16" s="4"/>
      <c r="G16" s="4">
        <v>12</v>
      </c>
      <c r="H16" s="4">
        <v>2</v>
      </c>
      <c r="I16" s="4"/>
      <c r="J16" s="4"/>
      <c r="K16" s="4"/>
      <c r="L16" s="4"/>
      <c r="M16" s="4">
        <v>281052</v>
      </c>
      <c r="N16" s="4"/>
      <c r="O16" s="4">
        <f>SUM(J16:N16)</f>
        <v>281052</v>
      </c>
      <c r="P16" s="4"/>
    </row>
  </sheetData>
  <mergeCells count="11">
    <mergeCell ref="I2:I3"/>
    <mergeCell ref="J2:N2"/>
    <mergeCell ref="O2:O3"/>
    <mergeCell ref="P2:P3"/>
    <mergeCell ref="A1:P1"/>
    <mergeCell ref="A2:A3"/>
    <mergeCell ref="B2:B3"/>
    <mergeCell ref="C2:C3"/>
    <mergeCell ref="D2:D3"/>
    <mergeCell ref="E2:E3"/>
    <mergeCell ref="G2:H2"/>
  </mergeCells>
  <dataValidations count="2">
    <dataValidation type="list" allowBlank="1" showInputMessage="1" showErrorMessage="1" sqref="A4:A11 A13:A16">
      <formula1>SR</formula1>
    </dataValidation>
    <dataValidation type="list" allowBlank="1" showInputMessage="1" showErrorMessage="1" sqref="B4:B11 B13:B16">
      <formula1>INDIRECT(A4)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Q6" sqref="Q6"/>
    </sheetView>
  </sheetViews>
  <sheetFormatPr defaultRowHeight="15" x14ac:dyDescent="0.25"/>
  <cols>
    <col min="3" max="3" width="11.7109375" customWidth="1"/>
    <col min="9" max="10" width="10.140625" bestFit="1" customWidth="1"/>
    <col min="11" max="12" width="11.140625" bestFit="1" customWidth="1"/>
    <col min="14" max="14" width="11.140625" bestFit="1" customWidth="1"/>
  </cols>
  <sheetData>
    <row r="1" spans="1:14" x14ac:dyDescent="0.25">
      <c r="A1" t="s">
        <v>318</v>
      </c>
    </row>
    <row r="2" spans="1:14" x14ac:dyDescent="0.25">
      <c r="A2" s="28" t="s">
        <v>0</v>
      </c>
      <c r="B2" s="29" t="s">
        <v>1</v>
      </c>
      <c r="C2" s="31" t="s">
        <v>2</v>
      </c>
      <c r="D2" s="33" t="s">
        <v>3</v>
      </c>
      <c r="E2" s="33"/>
      <c r="F2" s="28" t="s">
        <v>4</v>
      </c>
      <c r="G2" s="28"/>
      <c r="H2" s="28" t="s">
        <v>5</v>
      </c>
      <c r="I2" s="28" t="s">
        <v>6</v>
      </c>
      <c r="J2" s="28"/>
      <c r="K2" s="28"/>
      <c r="L2" s="28"/>
      <c r="M2" s="28"/>
      <c r="N2" s="28"/>
    </row>
    <row r="3" spans="1:14" ht="60" x14ac:dyDescent="0.25">
      <c r="A3" s="28"/>
      <c r="B3" s="30"/>
      <c r="C3" s="32"/>
      <c r="D3" s="21" t="s">
        <v>7</v>
      </c>
      <c r="E3" s="21" t="s">
        <v>8</v>
      </c>
      <c r="F3" s="21" t="s">
        <v>9</v>
      </c>
      <c r="G3" s="20" t="s">
        <v>10</v>
      </c>
      <c r="H3" s="28"/>
      <c r="I3" s="20" t="s">
        <v>11</v>
      </c>
      <c r="J3" s="20" t="s">
        <v>12</v>
      </c>
      <c r="K3" s="20" t="s">
        <v>13</v>
      </c>
      <c r="L3" s="20" t="s">
        <v>14</v>
      </c>
      <c r="M3" s="21" t="s">
        <v>15</v>
      </c>
      <c r="N3" s="20" t="s">
        <v>16</v>
      </c>
    </row>
    <row r="4" spans="1:14" x14ac:dyDescent="0.25">
      <c r="A4" s="7" t="s">
        <v>17</v>
      </c>
      <c r="B4" s="7" t="s">
        <v>18</v>
      </c>
      <c r="C4" s="13">
        <v>3188963</v>
      </c>
      <c r="D4" s="13">
        <f>SR_Aug!D4</f>
        <v>98026</v>
      </c>
      <c r="E4" s="14">
        <f>SR_Aug!E4</f>
        <v>3.0739146236566555</v>
      </c>
      <c r="F4" s="13">
        <f>SR_Aug!F4</f>
        <v>10483</v>
      </c>
      <c r="G4" s="13">
        <f>SR_Aug!G4</f>
        <v>16728</v>
      </c>
      <c r="H4" s="13">
        <f>SR_Aug!H4</f>
        <v>56</v>
      </c>
      <c r="I4" s="13">
        <f>SR_Aug!I4</f>
        <v>0</v>
      </c>
      <c r="J4" s="13">
        <f>SR_Aug!J4</f>
        <v>0</v>
      </c>
      <c r="K4" s="13">
        <f>SR_Aug!K4</f>
        <v>0</v>
      </c>
      <c r="L4" s="13">
        <f>SR_Aug!L4</f>
        <v>70403694</v>
      </c>
      <c r="M4" s="13">
        <f>SR_Aug!M4</f>
        <v>5500000</v>
      </c>
      <c r="N4" s="13">
        <f>SUM(I4:M4)</f>
        <v>75903694</v>
      </c>
    </row>
    <row r="5" spans="1:14" x14ac:dyDescent="0.25">
      <c r="A5" s="7" t="s">
        <v>19</v>
      </c>
      <c r="B5" s="7" t="s">
        <v>20</v>
      </c>
      <c r="C5" s="13">
        <v>5320299</v>
      </c>
      <c r="D5" s="13">
        <f>SR_Aug!D5</f>
        <v>336904</v>
      </c>
      <c r="E5" s="14">
        <f>SR_Aug!E5</f>
        <v>6.3324260534981205</v>
      </c>
      <c r="F5" s="13">
        <f>SR_Aug!F5</f>
        <v>900</v>
      </c>
      <c r="G5" s="13">
        <f>SR_Aug!G5</f>
        <v>65649</v>
      </c>
      <c r="H5" s="13">
        <f>SR_Aug!H5</f>
        <v>14</v>
      </c>
      <c r="I5" s="13">
        <f>SR_Aug!I5</f>
        <v>39873150</v>
      </c>
      <c r="J5" s="13">
        <f>SR_Aug!J5</f>
        <v>0</v>
      </c>
      <c r="K5" s="13">
        <f>SR_Aug!K5</f>
        <v>1750000</v>
      </c>
      <c r="L5" s="13">
        <f>SR_Aug!L5</f>
        <v>38275500</v>
      </c>
      <c r="M5" s="13">
        <f>SR_Aug!M5</f>
        <v>1000000</v>
      </c>
      <c r="N5" s="13">
        <f t="shared" ref="N5:N16" si="0">SUM(I5:M5)</f>
        <v>80898650</v>
      </c>
    </row>
    <row r="6" spans="1:14" x14ac:dyDescent="0.25">
      <c r="A6" s="7" t="s">
        <v>21</v>
      </c>
      <c r="B6" s="7" t="s">
        <v>22</v>
      </c>
      <c r="C6" s="13">
        <v>3912711</v>
      </c>
      <c r="D6" s="13">
        <f>SR_Aug!D6</f>
        <v>308046</v>
      </c>
      <c r="E6" s="14">
        <f>SR_Aug!E6</f>
        <v>7.8729556054612777</v>
      </c>
      <c r="F6" s="13">
        <f>SR_Aug!F6</f>
        <v>464</v>
      </c>
      <c r="G6" s="13">
        <f>SR_Aug!G6</f>
        <v>63221</v>
      </c>
      <c r="H6" s="13">
        <f>SR_Aug!H6</f>
        <v>2</v>
      </c>
      <c r="I6" s="13">
        <f>SR_Aug!I6</f>
        <v>5760000</v>
      </c>
      <c r="J6" s="13">
        <f>SR_Aug!J6</f>
        <v>0</v>
      </c>
      <c r="K6" s="13">
        <f>SR_Aug!K6</f>
        <v>100000000</v>
      </c>
      <c r="L6" s="13">
        <f>SR_Aug!L6</f>
        <v>57352650</v>
      </c>
      <c r="M6" s="13">
        <f>SR_Aug!M6</f>
        <v>0</v>
      </c>
      <c r="N6" s="13">
        <f t="shared" si="0"/>
        <v>163112650</v>
      </c>
    </row>
    <row r="7" spans="1:14" x14ac:dyDescent="0.25">
      <c r="A7" s="7" t="s">
        <v>23</v>
      </c>
      <c r="B7" s="7" t="s">
        <v>24</v>
      </c>
      <c r="C7" s="13">
        <v>478690</v>
      </c>
      <c r="D7" s="13">
        <f>SR_Aug!D7</f>
        <v>13472</v>
      </c>
      <c r="E7" s="14">
        <f>SR_Aug!E7</f>
        <v>2.8143474900248595</v>
      </c>
      <c r="F7" s="13">
        <f>SR_Aug!F7</f>
        <v>2297</v>
      </c>
      <c r="G7" s="13">
        <f>SR_Aug!G7</f>
        <v>2699</v>
      </c>
      <c r="H7" s="13">
        <f>SR_Aug!H7</f>
        <v>4</v>
      </c>
      <c r="I7" s="13">
        <f>SR_Aug!I7</f>
        <v>0</v>
      </c>
      <c r="J7" s="13">
        <f>SR_Aug!J7</f>
        <v>0</v>
      </c>
      <c r="K7" s="13">
        <f>SR_Aug!K7</f>
        <v>0</v>
      </c>
      <c r="L7" s="13">
        <f>SR_Aug!L7</f>
        <v>485468</v>
      </c>
      <c r="M7" s="13">
        <f>SR_Aug!M7</f>
        <v>100000</v>
      </c>
      <c r="N7" s="13">
        <f t="shared" si="0"/>
        <v>585468</v>
      </c>
    </row>
    <row r="8" spans="1:14" x14ac:dyDescent="0.25">
      <c r="A8" s="7" t="s">
        <v>25</v>
      </c>
      <c r="B8" s="7" t="s">
        <v>26</v>
      </c>
      <c r="C8" s="13">
        <v>6175123</v>
      </c>
      <c r="D8" s="13">
        <f>SR_Aug!D8</f>
        <v>452260</v>
      </c>
      <c r="E8" s="14">
        <f>SR_Aug!E8</f>
        <v>7.323902697970551</v>
      </c>
      <c r="F8" s="13">
        <f>SR_Aug!F8</f>
        <v>341</v>
      </c>
      <c r="G8" s="13">
        <f>SR_Aug!G8</f>
        <v>111896</v>
      </c>
      <c r="H8" s="13">
        <f>SR_Aug!H8</f>
        <v>0</v>
      </c>
      <c r="I8" s="13">
        <f>SR_Aug!I8</f>
        <v>15660200</v>
      </c>
      <c r="J8" s="13">
        <f>SR_Aug!J8</f>
        <v>0</v>
      </c>
      <c r="K8" s="13">
        <f>SR_Aug!K8</f>
        <v>400000</v>
      </c>
      <c r="L8" s="13">
        <f>SR_Aug!L8</f>
        <v>41201420</v>
      </c>
      <c r="M8" s="13">
        <f>SR_Aug!M8</f>
        <v>0</v>
      </c>
      <c r="N8" s="13">
        <f t="shared" si="0"/>
        <v>57261620</v>
      </c>
    </row>
    <row r="9" spans="1:14" x14ac:dyDescent="0.25">
      <c r="A9" s="7" t="s">
        <v>27</v>
      </c>
      <c r="B9" s="7" t="s">
        <v>28</v>
      </c>
      <c r="C9" s="13">
        <v>4863455</v>
      </c>
      <c r="D9" s="13">
        <f>SR_Aug!D9</f>
        <v>161584</v>
      </c>
      <c r="E9" s="14">
        <f>SR_Aug!E9</f>
        <v>3.3224117422696415</v>
      </c>
      <c r="F9" s="13">
        <f>SR_Aug!F9</f>
        <v>125</v>
      </c>
      <c r="G9" s="13">
        <f>SR_Aug!G9</f>
        <v>41223</v>
      </c>
      <c r="H9" s="13">
        <f>SR_Aug!H9</f>
        <v>2</v>
      </c>
      <c r="I9" s="13">
        <f>SR_Aug!I9</f>
        <v>0</v>
      </c>
      <c r="J9" s="13">
        <f>SR_Aug!J9</f>
        <v>0</v>
      </c>
      <c r="K9" s="13">
        <f>SR_Aug!K9</f>
        <v>0</v>
      </c>
      <c r="L9" s="13">
        <f>SR_Aug!L9</f>
        <v>28829820</v>
      </c>
      <c r="M9" s="13">
        <f>SR_Aug!M9</f>
        <v>0</v>
      </c>
      <c r="N9" s="13">
        <f t="shared" si="0"/>
        <v>28829820</v>
      </c>
    </row>
    <row r="10" spans="1:14" x14ac:dyDescent="0.25">
      <c r="A10" s="7" t="s">
        <v>29</v>
      </c>
      <c r="B10" s="7" t="s">
        <v>30</v>
      </c>
      <c r="C10" s="13">
        <v>6145588</v>
      </c>
      <c r="D10" s="13">
        <f>SR_Aug!D10</f>
        <v>15248</v>
      </c>
      <c r="E10" s="14">
        <f>SR_Aug!E10</f>
        <v>0.24811295518020407</v>
      </c>
      <c r="F10" s="13">
        <f>SR_Aug!F10</f>
        <v>99</v>
      </c>
      <c r="G10" s="13">
        <f>SR_Aug!G10</f>
        <v>3485</v>
      </c>
      <c r="H10" s="13">
        <f>SR_Aug!H10</f>
        <v>11</v>
      </c>
      <c r="I10" s="13">
        <f>SR_Aug!I10</f>
        <v>9436700</v>
      </c>
      <c r="J10" s="13">
        <f>SR_Aug!J10</f>
        <v>0</v>
      </c>
      <c r="K10" s="13">
        <f>SR_Aug!K10</f>
        <v>4900000</v>
      </c>
      <c r="L10" s="13">
        <f>SR_Aug!L10</f>
        <v>28192404</v>
      </c>
      <c r="M10" s="13">
        <f>SR_Aug!M10</f>
        <v>1100000</v>
      </c>
      <c r="N10" s="13">
        <f t="shared" si="0"/>
        <v>43629104</v>
      </c>
    </row>
    <row r="11" spans="1:14" x14ac:dyDescent="0.25">
      <c r="A11" s="7" t="s">
        <v>31</v>
      </c>
      <c r="B11" s="7" t="s">
        <v>32</v>
      </c>
      <c r="C11" s="13">
        <v>1572657</v>
      </c>
      <c r="D11" s="13">
        <f>SR_Aug!D11</f>
        <v>7325</v>
      </c>
      <c r="E11" s="14">
        <f>SR_Aug!E11</f>
        <v>0.46577225676037431</v>
      </c>
      <c r="F11" s="13">
        <f>SR_Aug!F11</f>
        <v>0</v>
      </c>
      <c r="G11" s="13">
        <f>SR_Aug!G11</f>
        <v>1399</v>
      </c>
      <c r="H11" s="13">
        <f>SR_Aug!H11</f>
        <v>0</v>
      </c>
      <c r="I11" s="13">
        <f>SR_Aug!I11</f>
        <v>6524400</v>
      </c>
      <c r="J11" s="13">
        <f>SR_Aug!J11</f>
        <v>7293450</v>
      </c>
      <c r="K11" s="13">
        <f>SR_Aug!K11</f>
        <v>0</v>
      </c>
      <c r="L11" s="13">
        <f>SR_Aug!L11</f>
        <v>0</v>
      </c>
      <c r="M11" s="13">
        <f>SR_Aug!M11</f>
        <v>0</v>
      </c>
      <c r="N11" s="13">
        <f t="shared" si="0"/>
        <v>13817850</v>
      </c>
    </row>
    <row r="12" spans="1:14" x14ac:dyDescent="0.25">
      <c r="A12" s="7" t="s">
        <v>33</v>
      </c>
      <c r="B12" s="7" t="s">
        <v>34</v>
      </c>
      <c r="C12" s="13">
        <v>1689654</v>
      </c>
      <c r="D12" s="13">
        <f>SR_Aug!D12</f>
        <v>6219</v>
      </c>
      <c r="E12" s="14">
        <f>SR_Aug!E12</f>
        <v>0.36806352069713683</v>
      </c>
      <c r="F12" s="13">
        <f>SR_Aug!F12</f>
        <v>50</v>
      </c>
      <c r="G12" s="13">
        <f>SR_Aug!G12</f>
        <v>1145</v>
      </c>
      <c r="H12" s="13">
        <f>SR_Aug!H12</f>
        <v>1</v>
      </c>
      <c r="I12" s="13">
        <f>SR_Aug!I12</f>
        <v>12950300</v>
      </c>
      <c r="J12" s="13">
        <f>SR_Aug!J12</f>
        <v>0</v>
      </c>
      <c r="K12" s="13">
        <f>SR_Aug!K12</f>
        <v>2500000</v>
      </c>
      <c r="L12" s="13">
        <f>SR_Aug!L12</f>
        <v>2910540</v>
      </c>
      <c r="M12" s="13">
        <f>SR_Aug!M12</f>
        <v>100000</v>
      </c>
      <c r="N12" s="13">
        <f t="shared" si="0"/>
        <v>18460840</v>
      </c>
    </row>
    <row r="13" spans="1:14" x14ac:dyDescent="0.25">
      <c r="A13" s="7" t="s">
        <v>35</v>
      </c>
      <c r="B13" s="7" t="s">
        <v>36</v>
      </c>
      <c r="C13" s="13">
        <v>5815384</v>
      </c>
      <c r="D13" s="13">
        <f>SR_Aug!D13</f>
        <v>7506</v>
      </c>
      <c r="E13" s="14">
        <f>SR_Aug!E13</f>
        <v>0.12907144222978226</v>
      </c>
      <c r="F13" s="13">
        <f>SR_Aug!F13</f>
        <v>107</v>
      </c>
      <c r="G13" s="13">
        <f>SR_Aug!G13</f>
        <v>1462</v>
      </c>
      <c r="H13" s="13">
        <f>SR_Aug!H13</f>
        <v>9</v>
      </c>
      <c r="I13" s="13">
        <f>SR_Aug!I13</f>
        <v>0</v>
      </c>
      <c r="J13" s="13">
        <f>SR_Aug!J13</f>
        <v>0</v>
      </c>
      <c r="K13" s="13">
        <f>SR_Aug!K13</f>
        <v>0</v>
      </c>
      <c r="L13" s="13">
        <f>SR_Aug!L13</f>
        <v>5100522</v>
      </c>
      <c r="M13" s="13">
        <f>SR_Aug!M13</f>
        <v>500000</v>
      </c>
      <c r="N13" s="13">
        <f t="shared" si="0"/>
        <v>5600522</v>
      </c>
    </row>
    <row r="14" spans="1:14" x14ac:dyDescent="0.25">
      <c r="A14" s="7" t="s">
        <v>37</v>
      </c>
      <c r="B14" s="7" t="s">
        <v>38</v>
      </c>
      <c r="C14" s="13">
        <v>2050282</v>
      </c>
      <c r="D14" s="13">
        <f>SR_Aug!D14</f>
        <v>6632</v>
      </c>
      <c r="E14" s="14">
        <f>SR_Aug!E14</f>
        <v>0.32346769858975494</v>
      </c>
      <c r="F14" s="13">
        <f>SR_Aug!F14</f>
        <v>0</v>
      </c>
      <c r="G14" s="13">
        <f>SR_Aug!G14</f>
        <v>1515</v>
      </c>
      <c r="H14" s="13">
        <f>SR_Aug!H14</f>
        <v>0</v>
      </c>
      <c r="I14" s="13">
        <f>SR_Aug!I14</f>
        <v>0</v>
      </c>
      <c r="J14" s="13">
        <f>SR_Aug!J14</f>
        <v>4158000</v>
      </c>
      <c r="K14" s="13">
        <f>SR_Aug!K14</f>
        <v>0</v>
      </c>
      <c r="L14" s="13">
        <f>SR_Aug!L14</f>
        <v>2349570</v>
      </c>
      <c r="M14" s="13">
        <f>SR_Aug!M14</f>
        <v>0</v>
      </c>
      <c r="N14" s="13">
        <f t="shared" si="0"/>
        <v>6507570</v>
      </c>
    </row>
    <row r="15" spans="1:14" x14ac:dyDescent="0.25">
      <c r="A15" s="7" t="s">
        <v>39</v>
      </c>
      <c r="B15" s="7" t="s">
        <v>40</v>
      </c>
      <c r="C15" s="13">
        <v>7355075</v>
      </c>
      <c r="D15" s="13">
        <f>SR_Aug!D15</f>
        <v>62916</v>
      </c>
      <c r="E15" s="14">
        <f>SR_Aug!E15</f>
        <v>0.85540936020366887</v>
      </c>
      <c r="F15" s="13">
        <f>SR_Aug!F15</f>
        <v>27</v>
      </c>
      <c r="G15" s="13">
        <f>SR_Aug!G15</f>
        <v>15893</v>
      </c>
      <c r="H15" s="13">
        <f>SR_Aug!H15</f>
        <v>0</v>
      </c>
      <c r="I15" s="13">
        <f>SR_Aug!I15</f>
        <v>16650</v>
      </c>
      <c r="J15" s="13">
        <f>SR_Aug!J15</f>
        <v>0</v>
      </c>
      <c r="K15" s="13">
        <f>SR_Aug!K15</f>
        <v>0</v>
      </c>
      <c r="L15" s="13">
        <f>SR_Aug!L15</f>
        <v>15463260</v>
      </c>
      <c r="M15" s="13">
        <f>SR_Aug!M15</f>
        <v>0</v>
      </c>
      <c r="N15" s="13">
        <f t="shared" si="0"/>
        <v>15479910</v>
      </c>
    </row>
    <row r="16" spans="1:14" x14ac:dyDescent="0.25">
      <c r="A16" s="7" t="s">
        <v>41</v>
      </c>
      <c r="B16" s="7" t="s">
        <v>42</v>
      </c>
      <c r="C16" s="13">
        <v>1406434</v>
      </c>
      <c r="D16" s="13">
        <f>SR_Aug!D16</f>
        <v>0</v>
      </c>
      <c r="E16" s="14">
        <f>SR_Aug!E16</f>
        <v>0</v>
      </c>
      <c r="F16" s="13">
        <f>SR_Aug!F16</f>
        <v>0</v>
      </c>
      <c r="G16" s="13">
        <f>SR_Aug!G16</f>
        <v>0</v>
      </c>
      <c r="H16" s="13">
        <f>SR_Aug!H16</f>
        <v>0</v>
      </c>
      <c r="I16" s="13">
        <f>SR_Aug!I16</f>
        <v>0</v>
      </c>
      <c r="J16" s="13">
        <f>SR_Aug!J16</f>
        <v>0</v>
      </c>
      <c r="K16" s="13">
        <f>SR_Aug!K16</f>
        <v>0</v>
      </c>
      <c r="L16" s="13">
        <f>SR_Aug!L16</f>
        <v>0</v>
      </c>
      <c r="M16" s="13">
        <f>SR_Aug!M16</f>
        <v>0</v>
      </c>
      <c r="N16" s="13">
        <f t="shared" si="0"/>
        <v>0</v>
      </c>
    </row>
    <row r="17" spans="1:14" x14ac:dyDescent="0.25">
      <c r="A17" s="7" t="s">
        <v>16</v>
      </c>
      <c r="B17" s="7"/>
      <c r="C17" s="13">
        <f>SUM(C4:C16)</f>
        <v>49974315</v>
      </c>
      <c r="D17" s="13">
        <f t="shared" ref="D17:N17" si="1">SUM(D4:D16)</f>
        <v>1476138</v>
      </c>
      <c r="E17" s="14">
        <f>SR_Aug!E17</f>
        <v>2.9537933636509073</v>
      </c>
      <c r="F17" s="13">
        <f t="shared" si="1"/>
        <v>14893</v>
      </c>
      <c r="G17" s="13">
        <f t="shared" si="1"/>
        <v>326315</v>
      </c>
      <c r="H17" s="13">
        <f t="shared" si="1"/>
        <v>99</v>
      </c>
      <c r="I17" s="13">
        <f t="shared" si="1"/>
        <v>90221400</v>
      </c>
      <c r="J17" s="13">
        <f t="shared" si="1"/>
        <v>11451450</v>
      </c>
      <c r="K17" s="13">
        <f t="shared" si="1"/>
        <v>109550000</v>
      </c>
      <c r="L17" s="13">
        <f t="shared" si="1"/>
        <v>290564848</v>
      </c>
      <c r="M17" s="13">
        <f t="shared" si="1"/>
        <v>8300000</v>
      </c>
      <c r="N17" s="13">
        <f t="shared" si="1"/>
        <v>510087698</v>
      </c>
    </row>
    <row r="19" spans="1:14" x14ac:dyDescent="0.25">
      <c r="A19" t="s">
        <v>319</v>
      </c>
    </row>
    <row r="20" spans="1:14" x14ac:dyDescent="0.25">
      <c r="A20" s="28" t="s">
        <v>0</v>
      </c>
      <c r="B20" s="29" t="s">
        <v>1</v>
      </c>
      <c r="C20" s="31" t="s">
        <v>2</v>
      </c>
      <c r="D20" s="33" t="s">
        <v>3</v>
      </c>
      <c r="E20" s="33"/>
      <c r="F20" s="28" t="s">
        <v>4</v>
      </c>
      <c r="G20" s="28"/>
      <c r="H20" s="28" t="s">
        <v>5</v>
      </c>
      <c r="I20" s="28" t="s">
        <v>6</v>
      </c>
      <c r="J20" s="28"/>
      <c r="K20" s="28"/>
      <c r="L20" s="28"/>
      <c r="M20" s="28"/>
      <c r="N20" s="28"/>
    </row>
    <row r="21" spans="1:14" ht="60" x14ac:dyDescent="0.25">
      <c r="A21" s="28"/>
      <c r="B21" s="30"/>
      <c r="C21" s="32"/>
      <c r="D21" s="21" t="s">
        <v>7</v>
      </c>
      <c r="E21" s="21" t="s">
        <v>8</v>
      </c>
      <c r="F21" s="21" t="s">
        <v>9</v>
      </c>
      <c r="G21" s="20" t="s">
        <v>10</v>
      </c>
      <c r="H21" s="28"/>
      <c r="I21" s="20" t="s">
        <v>11</v>
      </c>
      <c r="J21" s="20" t="s">
        <v>12</v>
      </c>
      <c r="K21" s="20" t="s">
        <v>13</v>
      </c>
      <c r="L21" s="20" t="s">
        <v>14</v>
      </c>
      <c r="M21" s="21" t="s">
        <v>15</v>
      </c>
      <c r="N21" s="20" t="s">
        <v>16</v>
      </c>
    </row>
    <row r="22" spans="1:14" x14ac:dyDescent="0.25">
      <c r="A22" s="7" t="s">
        <v>17</v>
      </c>
      <c r="B22" s="7" t="s">
        <v>18</v>
      </c>
      <c r="C22" s="13">
        <v>3188963</v>
      </c>
      <c r="D22" s="13" t="str">
        <f>IF(SUMIF(Tsp_Aug!A4:A135,Checking!A22,Tsp_Aug!F4:F135)=D4,"TRUE","FALSE")</f>
        <v>TRUE</v>
      </c>
      <c r="E22" s="14"/>
      <c r="F22" s="13" t="str">
        <f>IF(SUMIF(Tsp_Aug!$A$4:$A$135,Checking!$A22,Tsp_Aug!H$4:H$135)=F4,"TRUE","FALSE")</f>
        <v>TRUE</v>
      </c>
      <c r="G22" s="13" t="str">
        <f>IF(SUMIF(Tsp_Aug!$A$4:$A$135,Checking!$A22,Tsp_Aug!I$4:I$135)=G4,"TRUE","FALSE")</f>
        <v>TRUE</v>
      </c>
      <c r="H22" s="13" t="str">
        <f>IF(SUMIF(Tsp_Aug!$A$4:$A$135,Checking!$A22,Tsp_Aug!J$4:J$135)=H4,"TRUE","FALSE")</f>
        <v>TRUE</v>
      </c>
      <c r="I22" s="13" t="str">
        <f>IF(SUMIF(Tsp_Aug!$A$4:$A$135,Checking!$A22,Tsp_Aug!K$4:K$135)=I4,"TRUE","FALSE")</f>
        <v>TRUE</v>
      </c>
      <c r="J22" s="13" t="str">
        <f>IF(SUMIF(Tsp_Aug!$A$4:$A$135,Checking!$A22,Tsp_Aug!L$4:L$135)=J4,"TRUE","FALSE")</f>
        <v>TRUE</v>
      </c>
      <c r="K22" s="13" t="str">
        <f>IF(SUMIF(Tsp_Aug!$A$4:$A$135,Checking!$A22,Tsp_Aug!M$4:M$135)=K4,"TRUE","FALSE")</f>
        <v>TRUE</v>
      </c>
      <c r="L22" s="13" t="str">
        <f>IF(SUMIF(Tsp_Aug!$A$4:$A$135,Checking!$A22,Tsp_Aug!N$4:N$135)=L4,"TRUE","FALSE")</f>
        <v>TRUE</v>
      </c>
      <c r="M22" s="13" t="str">
        <f>IF(SUMIF(Tsp_Aug!$A$4:$A$135,Checking!$A22,Tsp_Aug!O$4:O$135)=M4,"TRUE","FALSE")</f>
        <v>TRUE</v>
      </c>
      <c r="N22" s="13">
        <f>SUM(I22:M22)</f>
        <v>0</v>
      </c>
    </row>
    <row r="23" spans="1:14" x14ac:dyDescent="0.25">
      <c r="A23" s="7" t="s">
        <v>19</v>
      </c>
      <c r="B23" s="7" t="s">
        <v>20</v>
      </c>
      <c r="C23" s="13">
        <v>5320299</v>
      </c>
      <c r="D23" s="13" t="str">
        <f>IF(SUMIF(Tsp_Aug!A5:A135,Checking!A23,Tsp_Aug!F5:F135)=D5,"TRUE","FALSE")</f>
        <v>TRUE</v>
      </c>
      <c r="E23" s="14"/>
      <c r="F23" s="13" t="str">
        <f>IF(SUMIF(Tsp_Aug!$A$4:$A$135,Checking!$A23,Tsp_Aug!H$4:H$135)=F5,"TRUE","FALSE")</f>
        <v>TRUE</v>
      </c>
      <c r="G23" s="13" t="str">
        <f>IF(SUMIF(Tsp_Aug!$A$4:$A$135,Checking!$A23,Tsp_Aug!I$4:I$135)=G5,"TRUE","FALSE")</f>
        <v>TRUE</v>
      </c>
      <c r="H23" s="13" t="str">
        <f>IF(SUMIF(Tsp_Aug!$A$4:$A$135,Checking!$A23,Tsp_Aug!J$4:J$135)=H5,"TRUE","FALSE")</f>
        <v>TRUE</v>
      </c>
      <c r="I23" s="13" t="str">
        <f>IF(SUMIF(Tsp_Aug!$A$4:$A$135,Checking!$A23,Tsp_Aug!K$4:K$135)=I5,"TRUE","FALSE")</f>
        <v>TRUE</v>
      </c>
      <c r="J23" s="13" t="str">
        <f>IF(SUMIF(Tsp_Aug!$A$4:$A$135,Checking!$A23,Tsp_Aug!L$4:L$135)=J5,"TRUE","FALSE")</f>
        <v>TRUE</v>
      </c>
      <c r="K23" s="13" t="str">
        <f>IF(SUMIF(Tsp_Aug!$A$4:$A$135,Checking!$A23,Tsp_Aug!M$4:M$135)=K5,"TRUE","FALSE")</f>
        <v>TRUE</v>
      </c>
      <c r="L23" s="13" t="str">
        <f>IF(SUMIF(Tsp_Aug!$A$4:$A$135,Checking!$A23,Tsp_Aug!N$4:N$135)=L5,"TRUE","FALSE")</f>
        <v>TRUE</v>
      </c>
      <c r="M23" s="13" t="str">
        <f>IF(SUMIF(Tsp_Aug!$A$4:$A$135,Checking!$A23,Tsp_Aug!O$4:O$135)=M5,"TRUE","FALSE")</f>
        <v>TRUE</v>
      </c>
      <c r="N23" s="13">
        <f t="shared" ref="N23:N34" si="2">SUM(I23:M23)</f>
        <v>0</v>
      </c>
    </row>
    <row r="24" spans="1:14" x14ac:dyDescent="0.25">
      <c r="A24" s="7" t="s">
        <v>21</v>
      </c>
      <c r="B24" s="7" t="s">
        <v>22</v>
      </c>
      <c r="C24" s="13">
        <v>3912711</v>
      </c>
      <c r="D24" s="13" t="str">
        <f>IF(SUMIF(Tsp_Aug!A6:A136,Checking!A24,Tsp_Aug!F6:F136)=D6,"TRUE","FALSE")</f>
        <v>TRUE</v>
      </c>
      <c r="E24" s="14"/>
      <c r="F24" s="13" t="str">
        <f>IF(SUMIF(Tsp_Aug!$A$4:$A$135,Checking!$A24,Tsp_Aug!H$4:H$135)=F6,"TRUE","FALSE")</f>
        <v>TRUE</v>
      </c>
      <c r="G24" s="13" t="str">
        <f>IF(SUMIF(Tsp_Aug!$A$4:$A$135,Checking!$A24,Tsp_Aug!I$4:I$135)=G6,"TRUE","FALSE")</f>
        <v>TRUE</v>
      </c>
      <c r="H24" s="13" t="str">
        <f>IF(SUMIF(Tsp_Aug!$A$4:$A$135,Checking!$A24,Tsp_Aug!J$4:J$135)=H6,"TRUE","FALSE")</f>
        <v>TRUE</v>
      </c>
      <c r="I24" s="13" t="str">
        <f>IF(SUMIF(Tsp_Aug!$A$4:$A$135,Checking!$A24,Tsp_Aug!K$4:K$135)=I6,"TRUE","FALSE")</f>
        <v>TRUE</v>
      </c>
      <c r="J24" s="13" t="str">
        <f>IF(SUMIF(Tsp_Aug!$A$4:$A$135,Checking!$A24,Tsp_Aug!L$4:L$135)=J6,"TRUE","FALSE")</f>
        <v>TRUE</v>
      </c>
      <c r="K24" s="13" t="str">
        <f>IF(SUMIF(Tsp_Aug!$A$4:$A$135,Checking!$A24,Tsp_Aug!M$4:M$135)=K6,"TRUE","FALSE")</f>
        <v>TRUE</v>
      </c>
      <c r="L24" s="13" t="str">
        <f>IF(SUMIF(Tsp_Aug!$A$4:$A$135,Checking!$A24,Tsp_Aug!N$4:N$135)=L6,"TRUE","FALSE")</f>
        <v>TRUE</v>
      </c>
      <c r="M24" s="13" t="str">
        <f>IF(SUMIF(Tsp_Aug!$A$4:$A$135,Checking!$A24,Tsp_Aug!O$4:O$135)=M6,"TRUE","FALSE")</f>
        <v>TRUE</v>
      </c>
      <c r="N24" s="13">
        <f t="shared" si="2"/>
        <v>0</v>
      </c>
    </row>
    <row r="25" spans="1:14" x14ac:dyDescent="0.25">
      <c r="A25" s="7" t="s">
        <v>23</v>
      </c>
      <c r="B25" s="7" t="s">
        <v>24</v>
      </c>
      <c r="C25" s="13">
        <v>478690</v>
      </c>
      <c r="D25" s="13" t="str">
        <f>IF(SUMIF(Tsp_Aug!A7:A136,Checking!A25,Tsp_Aug!F7:F136)=D7,"TRUE","FALSE")</f>
        <v>TRUE</v>
      </c>
      <c r="E25" s="14"/>
      <c r="F25" s="13" t="str">
        <f>IF(SUMIF(Tsp_Aug!$A$4:$A$135,Checking!$A25,Tsp_Aug!H$4:H$135)=F7,"TRUE","FALSE")</f>
        <v>TRUE</v>
      </c>
      <c r="G25" s="13" t="str">
        <f>IF(SUMIF(Tsp_Aug!$A$4:$A$135,Checking!$A25,Tsp_Aug!I$4:I$135)=G7,"TRUE","FALSE")</f>
        <v>TRUE</v>
      </c>
      <c r="H25" s="13" t="str">
        <f>IF(SUMIF(Tsp_Aug!$A$4:$A$135,Checking!$A25,Tsp_Aug!J$4:J$135)=H7,"TRUE","FALSE")</f>
        <v>TRUE</v>
      </c>
      <c r="I25" s="13" t="str">
        <f>IF(SUMIF(Tsp_Aug!$A$4:$A$135,Checking!$A25,Tsp_Aug!K$4:K$135)=I7,"TRUE","FALSE")</f>
        <v>TRUE</v>
      </c>
      <c r="J25" s="13" t="str">
        <f>IF(SUMIF(Tsp_Aug!$A$4:$A$135,Checking!$A25,Tsp_Aug!L$4:L$135)=J7,"TRUE","FALSE")</f>
        <v>TRUE</v>
      </c>
      <c r="K25" s="13" t="str">
        <f>IF(SUMIF(Tsp_Aug!$A$4:$A$135,Checking!$A25,Tsp_Aug!M$4:M$135)=K7,"TRUE","FALSE")</f>
        <v>TRUE</v>
      </c>
      <c r="L25" s="13" t="str">
        <f>IF(SUMIF(Tsp_Aug!$A$4:$A$135,Checking!$A25,Tsp_Aug!N$4:N$135)=L7,"TRUE","FALSE")</f>
        <v>TRUE</v>
      </c>
      <c r="M25" s="13" t="str">
        <f>IF(SUMIF(Tsp_Aug!$A$4:$A$135,Checking!$A25,Tsp_Aug!O$4:O$135)=M7,"TRUE","FALSE")</f>
        <v>TRUE</v>
      </c>
      <c r="N25" s="13">
        <f t="shared" si="2"/>
        <v>0</v>
      </c>
    </row>
    <row r="26" spans="1:14" x14ac:dyDescent="0.25">
      <c r="A26" s="7" t="s">
        <v>25</v>
      </c>
      <c r="B26" s="7" t="s">
        <v>26</v>
      </c>
      <c r="C26" s="13">
        <v>6175123</v>
      </c>
      <c r="D26" s="13" t="str">
        <f>IF(SUMIF(Tsp_Aug!A8:A137,Checking!A26,Tsp_Aug!F8:F137)=D8,"TRUE","FALSE")</f>
        <v>TRUE</v>
      </c>
      <c r="E26" s="14"/>
      <c r="F26" s="13" t="str">
        <f>IF(SUMIF(Tsp_Aug!$A$4:$A$135,Checking!$A26,Tsp_Aug!H$4:H$135)=F8,"TRUE","FALSE")</f>
        <v>TRUE</v>
      </c>
      <c r="G26" s="13" t="str">
        <f>IF(SUMIF(Tsp_Aug!$A$4:$A$135,Checking!$A26,Tsp_Aug!I$4:I$135)=G8,"TRUE","FALSE")</f>
        <v>TRUE</v>
      </c>
      <c r="H26" s="13" t="str">
        <f>IF(SUMIF(Tsp_Aug!$A$4:$A$135,Checking!$A26,Tsp_Aug!J$4:J$135)=H8,"TRUE","FALSE")</f>
        <v>TRUE</v>
      </c>
      <c r="I26" s="13" t="str">
        <f>IF(SUMIF(Tsp_Aug!$A$4:$A$135,Checking!$A26,Tsp_Aug!K$4:K$135)=I8,"TRUE","FALSE")</f>
        <v>TRUE</v>
      </c>
      <c r="J26" s="13" t="str">
        <f>IF(SUMIF(Tsp_Aug!$A$4:$A$135,Checking!$A26,Tsp_Aug!L$4:L$135)=J8,"TRUE","FALSE")</f>
        <v>TRUE</v>
      </c>
      <c r="K26" s="13" t="str">
        <f>IF(SUMIF(Tsp_Aug!$A$4:$A$135,Checking!$A26,Tsp_Aug!M$4:M$135)=K8,"TRUE","FALSE")</f>
        <v>TRUE</v>
      </c>
      <c r="L26" s="13" t="str">
        <f>IF(SUMIF(Tsp_Aug!$A$4:$A$135,Checking!$A26,Tsp_Aug!N$4:N$135)=L8,"TRUE","FALSE")</f>
        <v>TRUE</v>
      </c>
      <c r="M26" s="13" t="str">
        <f>IF(SUMIF(Tsp_Aug!$A$4:$A$135,Checking!$A26,Tsp_Aug!O$4:O$135)=M8,"TRUE","FALSE")</f>
        <v>TRUE</v>
      </c>
      <c r="N26" s="13">
        <f t="shared" si="2"/>
        <v>0</v>
      </c>
    </row>
    <row r="27" spans="1:14" x14ac:dyDescent="0.25">
      <c r="A27" s="7" t="s">
        <v>27</v>
      </c>
      <c r="B27" s="7" t="s">
        <v>28</v>
      </c>
      <c r="C27" s="13">
        <v>4863455</v>
      </c>
      <c r="D27" s="13" t="str">
        <f>IF(SUMIF(Tsp_Aug!A9:A138,Checking!A27,Tsp_Aug!F9:F138)=D9,"TRUE","FALSE")</f>
        <v>TRUE</v>
      </c>
      <c r="E27" s="14"/>
      <c r="F27" s="13" t="str">
        <f>IF(SUMIF(Tsp_Aug!$A$4:$A$135,Checking!$A27,Tsp_Aug!H$4:H$135)=F9,"TRUE","FALSE")</f>
        <v>TRUE</v>
      </c>
      <c r="G27" s="13" t="str">
        <f>IF(SUMIF(Tsp_Aug!$A$4:$A$135,Checking!$A27,Tsp_Aug!I$4:I$135)=G9,"TRUE","FALSE")</f>
        <v>TRUE</v>
      </c>
      <c r="H27" s="13" t="str">
        <f>IF(SUMIF(Tsp_Aug!$A$4:$A$135,Checking!$A27,Tsp_Aug!J$4:J$135)=H9,"TRUE","FALSE")</f>
        <v>TRUE</v>
      </c>
      <c r="I27" s="13" t="str">
        <f>IF(SUMIF(Tsp_Aug!$A$4:$A$135,Checking!$A27,Tsp_Aug!K$4:K$135)=I9,"TRUE","FALSE")</f>
        <v>TRUE</v>
      </c>
      <c r="J27" s="13" t="str">
        <f>IF(SUMIF(Tsp_Aug!$A$4:$A$135,Checking!$A27,Tsp_Aug!L$4:L$135)=J9,"TRUE","FALSE")</f>
        <v>TRUE</v>
      </c>
      <c r="K27" s="13" t="str">
        <f>IF(SUMIF(Tsp_Aug!$A$4:$A$135,Checking!$A27,Tsp_Aug!M$4:M$135)=K9,"TRUE","FALSE")</f>
        <v>TRUE</v>
      </c>
      <c r="L27" s="13" t="str">
        <f>IF(SUMIF(Tsp_Aug!$A$4:$A$135,Checking!$A27,Tsp_Aug!N$4:N$135)=L9,"TRUE","FALSE")</f>
        <v>TRUE</v>
      </c>
      <c r="M27" s="13" t="str">
        <f>IF(SUMIF(Tsp_Aug!$A$4:$A$135,Checking!$A27,Tsp_Aug!O$4:O$135)=M9,"TRUE","FALSE")</f>
        <v>TRUE</v>
      </c>
      <c r="N27" s="13">
        <f t="shared" si="2"/>
        <v>0</v>
      </c>
    </row>
    <row r="28" spans="1:14" x14ac:dyDescent="0.25">
      <c r="A28" s="7" t="s">
        <v>29</v>
      </c>
      <c r="B28" s="7" t="s">
        <v>30</v>
      </c>
      <c r="C28" s="13">
        <v>6145588</v>
      </c>
      <c r="D28" s="13" t="str">
        <f>IF(SUMIF(Tsp_Aug!A10:A139,Checking!A28,Tsp_Aug!F10:F139)=D10,"TRUE","FALSE")</f>
        <v>TRUE</v>
      </c>
      <c r="E28" s="14"/>
      <c r="F28" s="13" t="str">
        <f>IF(SUMIF(Tsp_Aug!$A$4:$A$135,Checking!$A28,Tsp_Aug!H$4:H$135)=F10,"TRUE","FALSE")</f>
        <v>TRUE</v>
      </c>
      <c r="G28" s="13" t="str">
        <f>IF(SUMIF(Tsp_Aug!$A$4:$A$135,Checking!$A28,Tsp_Aug!I$4:I$135)=G10,"TRUE","FALSE")</f>
        <v>TRUE</v>
      </c>
      <c r="H28" s="13" t="str">
        <f>IF(SUMIF(Tsp_Aug!$A$4:$A$135,Checking!$A28,Tsp_Aug!J$4:J$135)=H10,"TRUE","FALSE")</f>
        <v>TRUE</v>
      </c>
      <c r="I28" s="13" t="str">
        <f>IF(SUMIF(Tsp_Aug!$A$4:$A$135,Checking!$A28,Tsp_Aug!K$4:K$135)=I10,"TRUE","FALSE")</f>
        <v>TRUE</v>
      </c>
      <c r="J28" s="13" t="str">
        <f>IF(SUMIF(Tsp_Aug!$A$4:$A$135,Checking!$A28,Tsp_Aug!L$4:L$135)=J10,"TRUE","FALSE")</f>
        <v>TRUE</v>
      </c>
      <c r="K28" s="13" t="str">
        <f>IF(SUMIF(Tsp_Aug!$A$4:$A$135,Checking!$A28,Tsp_Aug!M$4:M$135)=K10,"TRUE","FALSE")</f>
        <v>TRUE</v>
      </c>
      <c r="L28" s="13" t="str">
        <f>IF(SUMIF(Tsp_Aug!$A$4:$A$135,Checking!$A28,Tsp_Aug!N$4:N$135)=L10,"TRUE","FALSE")</f>
        <v>TRUE</v>
      </c>
      <c r="M28" s="13" t="str">
        <f>IF(SUMIF(Tsp_Aug!$A$4:$A$135,Checking!$A28,Tsp_Aug!O$4:O$135)=M10,"TRUE","FALSE")</f>
        <v>TRUE</v>
      </c>
      <c r="N28" s="13">
        <f t="shared" si="2"/>
        <v>0</v>
      </c>
    </row>
    <row r="29" spans="1:14" x14ac:dyDescent="0.25">
      <c r="A29" s="7" t="s">
        <v>31</v>
      </c>
      <c r="B29" s="7" t="s">
        <v>32</v>
      </c>
      <c r="C29" s="13">
        <v>1572657</v>
      </c>
      <c r="D29" s="13" t="str">
        <f>IF(SUMIF(Tsp_Aug!A11:A140,Checking!A29,Tsp_Aug!F11:F140)=D11,"TRUE","FALSE")</f>
        <v>TRUE</v>
      </c>
      <c r="E29" s="14"/>
      <c r="F29" s="13" t="str">
        <f>IF(SUMIF(Tsp_Aug!$A$4:$A$135,Checking!$A29,Tsp_Aug!H$4:H$135)=F11,"TRUE","FALSE")</f>
        <v>TRUE</v>
      </c>
      <c r="G29" s="13" t="str">
        <f>IF(SUMIF(Tsp_Aug!$A$4:$A$135,Checking!$A29,Tsp_Aug!I$4:I$135)=G11,"TRUE","FALSE")</f>
        <v>TRUE</v>
      </c>
      <c r="H29" s="13" t="str">
        <f>IF(SUMIF(Tsp_Aug!$A$4:$A$135,Checking!$A29,Tsp_Aug!J$4:J$135)=H11,"TRUE","FALSE")</f>
        <v>TRUE</v>
      </c>
      <c r="I29" s="13" t="str">
        <f>IF(SUMIF(Tsp_Aug!$A$4:$A$135,Checking!$A29,Tsp_Aug!K$4:K$135)=I11,"TRUE","FALSE")</f>
        <v>TRUE</v>
      </c>
      <c r="J29" s="13" t="str">
        <f>IF(SUMIF(Tsp_Aug!$A$4:$A$135,Checking!$A29,Tsp_Aug!L$4:L$135)=J11,"TRUE","FALSE")</f>
        <v>TRUE</v>
      </c>
      <c r="K29" s="13" t="str">
        <f>IF(SUMIF(Tsp_Aug!$A$4:$A$135,Checking!$A29,Tsp_Aug!M$4:M$135)=K11,"TRUE","FALSE")</f>
        <v>TRUE</v>
      </c>
      <c r="L29" s="13" t="str">
        <f>IF(SUMIF(Tsp_Aug!$A$4:$A$135,Checking!$A29,Tsp_Aug!N$4:N$135)=L11,"TRUE","FALSE")</f>
        <v>TRUE</v>
      </c>
      <c r="M29" s="13" t="str">
        <f>IF(SUMIF(Tsp_Aug!$A$4:$A$135,Checking!$A29,Tsp_Aug!O$4:O$135)=M11,"TRUE","FALSE")</f>
        <v>TRUE</v>
      </c>
      <c r="N29" s="13">
        <f t="shared" si="2"/>
        <v>0</v>
      </c>
    </row>
    <row r="30" spans="1:14" x14ac:dyDescent="0.25">
      <c r="A30" s="7" t="s">
        <v>33</v>
      </c>
      <c r="B30" s="7" t="s">
        <v>34</v>
      </c>
      <c r="C30" s="13">
        <v>1689654</v>
      </c>
      <c r="D30" s="13" t="str">
        <f>IF(SUMIF(Tsp_Aug!A12:A141,Checking!A30,Tsp_Aug!F12:F141)=D12,"TRUE","FALSE")</f>
        <v>TRUE</v>
      </c>
      <c r="E30" s="14"/>
      <c r="F30" s="13" t="str">
        <f>IF(SUMIF(Tsp_Aug!$A$4:$A$135,Checking!$A30,Tsp_Aug!H$4:H$135)=F12,"TRUE","FALSE")</f>
        <v>TRUE</v>
      </c>
      <c r="G30" s="13" t="str">
        <f>IF(SUMIF(Tsp_Aug!$A$4:$A$135,Checking!$A30,Tsp_Aug!I$4:I$135)=G12,"TRUE","FALSE")</f>
        <v>TRUE</v>
      </c>
      <c r="H30" s="13" t="str">
        <f>IF(SUMIF(Tsp_Aug!$A$4:$A$135,Checking!$A30,Tsp_Aug!J$4:J$135)=H12,"TRUE","FALSE")</f>
        <v>TRUE</v>
      </c>
      <c r="I30" s="13" t="str">
        <f>IF(SUMIF(Tsp_Aug!$A$4:$A$135,Checking!$A30,Tsp_Aug!K$4:K$135)=I12,"TRUE","FALSE")</f>
        <v>TRUE</v>
      </c>
      <c r="J30" s="13" t="str">
        <f>IF(SUMIF(Tsp_Aug!$A$4:$A$135,Checking!$A30,Tsp_Aug!L$4:L$135)=J12,"TRUE","FALSE")</f>
        <v>TRUE</v>
      </c>
      <c r="K30" s="13" t="str">
        <f>IF(SUMIF(Tsp_Aug!$A$4:$A$135,Checking!$A30,Tsp_Aug!M$4:M$135)=K12,"TRUE","FALSE")</f>
        <v>TRUE</v>
      </c>
      <c r="L30" s="13" t="str">
        <f>IF(SUMIF(Tsp_Aug!$A$4:$A$135,Checking!$A30,Tsp_Aug!N$4:N$135)=L12,"TRUE","FALSE")</f>
        <v>TRUE</v>
      </c>
      <c r="M30" s="13" t="str">
        <f>IF(SUMIF(Tsp_Aug!$A$4:$A$135,Checking!$A30,Tsp_Aug!O$4:O$135)=M12,"TRUE","FALSE")</f>
        <v>TRUE</v>
      </c>
      <c r="N30" s="13">
        <f t="shared" si="2"/>
        <v>0</v>
      </c>
    </row>
    <row r="31" spans="1:14" x14ac:dyDescent="0.25">
      <c r="A31" s="7" t="s">
        <v>35</v>
      </c>
      <c r="B31" s="7" t="s">
        <v>36</v>
      </c>
      <c r="C31" s="13">
        <v>5815384</v>
      </c>
      <c r="D31" s="13" t="str">
        <f>IF(SUMIF(Tsp_Aug!A13:A142,Checking!A31,Tsp_Aug!F13:F142)=D13,"TRUE","FALSE")</f>
        <v>TRUE</v>
      </c>
      <c r="E31" s="14"/>
      <c r="F31" s="13" t="str">
        <f>IF(SUMIF(Tsp_Aug!$A$4:$A$135,Checking!$A31,Tsp_Aug!H$4:H$135)=F13,"TRUE","FALSE")</f>
        <v>TRUE</v>
      </c>
      <c r="G31" s="13" t="str">
        <f>IF(SUMIF(Tsp_Aug!$A$4:$A$135,Checking!$A31,Tsp_Aug!I$4:I$135)=G13,"TRUE","FALSE")</f>
        <v>TRUE</v>
      </c>
      <c r="H31" s="13" t="str">
        <f>IF(SUMIF(Tsp_Aug!$A$4:$A$135,Checking!$A31,Tsp_Aug!J$4:J$135)=H13,"TRUE","FALSE")</f>
        <v>TRUE</v>
      </c>
      <c r="I31" s="13" t="str">
        <f>IF(SUMIF(Tsp_Aug!$A$4:$A$135,Checking!$A31,Tsp_Aug!K$4:K$135)=I13,"TRUE","FALSE")</f>
        <v>TRUE</v>
      </c>
      <c r="J31" s="13" t="str">
        <f>IF(SUMIF(Tsp_Aug!$A$4:$A$135,Checking!$A31,Tsp_Aug!L$4:L$135)=J13,"TRUE","FALSE")</f>
        <v>TRUE</v>
      </c>
      <c r="K31" s="13" t="str">
        <f>IF(SUMIF(Tsp_Aug!$A$4:$A$135,Checking!$A31,Tsp_Aug!M$4:M$135)=K13,"TRUE","FALSE")</f>
        <v>TRUE</v>
      </c>
      <c r="L31" s="13" t="str">
        <f>IF(SUMIF(Tsp_Aug!$A$4:$A$135,Checking!$A31,Tsp_Aug!N$4:N$135)=L13,"TRUE","FALSE")</f>
        <v>TRUE</v>
      </c>
      <c r="M31" s="13" t="str">
        <f>IF(SUMIF(Tsp_Aug!$A$4:$A$135,Checking!$A31,Tsp_Aug!O$4:O$135)=M13,"TRUE","FALSE")</f>
        <v>TRUE</v>
      </c>
      <c r="N31" s="13">
        <f t="shared" si="2"/>
        <v>0</v>
      </c>
    </row>
    <row r="32" spans="1:14" x14ac:dyDescent="0.25">
      <c r="A32" s="7" t="s">
        <v>37</v>
      </c>
      <c r="B32" s="7" t="s">
        <v>38</v>
      </c>
      <c r="C32" s="13">
        <v>2050282</v>
      </c>
      <c r="D32" s="13" t="str">
        <f>IF(SUMIF(Tsp_Aug!A14:A143,Checking!A32,Tsp_Aug!F14:F143)=D14,"TRUE","FALSE")</f>
        <v>TRUE</v>
      </c>
      <c r="E32" s="14"/>
      <c r="F32" s="13" t="str">
        <f>IF(SUMIF(Tsp_Aug!$A$4:$A$135,Checking!$A32,Tsp_Aug!H$4:H$135)=F14,"TRUE","FALSE")</f>
        <v>TRUE</v>
      </c>
      <c r="G32" s="13" t="str">
        <f>IF(SUMIF(Tsp_Aug!$A$4:$A$135,Checking!$A32,Tsp_Aug!I$4:I$135)=G14,"TRUE","FALSE")</f>
        <v>TRUE</v>
      </c>
      <c r="H32" s="13" t="str">
        <f>IF(SUMIF(Tsp_Aug!$A$4:$A$135,Checking!$A32,Tsp_Aug!J$4:J$135)=H14,"TRUE","FALSE")</f>
        <v>TRUE</v>
      </c>
      <c r="I32" s="13" t="str">
        <f>IF(SUMIF(Tsp_Aug!$A$4:$A$135,Checking!$A32,Tsp_Aug!K$4:K$135)=I14,"TRUE","FALSE")</f>
        <v>TRUE</v>
      </c>
      <c r="J32" s="13" t="str">
        <f>IF(SUMIF(Tsp_Aug!$A$4:$A$135,Checking!$A32,Tsp_Aug!L$4:L$135)=J14,"TRUE","FALSE")</f>
        <v>TRUE</v>
      </c>
      <c r="K32" s="13" t="str">
        <f>IF(SUMIF(Tsp_Aug!$A$4:$A$135,Checking!$A32,Tsp_Aug!M$4:M$135)=K14,"TRUE","FALSE")</f>
        <v>TRUE</v>
      </c>
      <c r="L32" s="13" t="str">
        <f>IF(SUMIF(Tsp_Aug!$A$4:$A$135,Checking!$A32,Tsp_Aug!N$4:N$135)=L14,"TRUE","FALSE")</f>
        <v>TRUE</v>
      </c>
      <c r="M32" s="13" t="str">
        <f>IF(SUMIF(Tsp_Aug!$A$4:$A$135,Checking!$A32,Tsp_Aug!O$4:O$135)=M14,"TRUE","FALSE")</f>
        <v>TRUE</v>
      </c>
      <c r="N32" s="13">
        <f t="shared" si="2"/>
        <v>0</v>
      </c>
    </row>
    <row r="33" spans="1:14" x14ac:dyDescent="0.25">
      <c r="A33" s="7" t="s">
        <v>39</v>
      </c>
      <c r="B33" s="7" t="s">
        <v>40</v>
      </c>
      <c r="C33" s="13">
        <v>7355075</v>
      </c>
      <c r="D33" s="13" t="str">
        <f>IF(SUMIF(Tsp_Aug!A15:A144,Checking!A33,Tsp_Aug!F15:F144)=D15,"TRUE","FALSE")</f>
        <v>TRUE</v>
      </c>
      <c r="E33" s="14"/>
      <c r="F33" s="13" t="str">
        <f>IF(SUMIF(Tsp_Aug!$A$4:$A$135,Checking!$A33,Tsp_Aug!H$4:H$135)=F15,"TRUE","FALSE")</f>
        <v>TRUE</v>
      </c>
      <c r="G33" s="13" t="str">
        <f>IF(SUMIF(Tsp_Aug!$A$4:$A$135,Checking!$A33,Tsp_Aug!I$4:I$135)=G15,"TRUE","FALSE")</f>
        <v>TRUE</v>
      </c>
      <c r="H33" s="13" t="str">
        <f>IF(SUMIF(Tsp_Aug!$A$4:$A$135,Checking!$A33,Tsp_Aug!J$4:J$135)=H15,"TRUE","FALSE")</f>
        <v>TRUE</v>
      </c>
      <c r="I33" s="13" t="str">
        <f>IF(SUMIF(Tsp_Aug!$A$4:$A$135,Checking!$A33,Tsp_Aug!K$4:K$135)=I15,"TRUE","FALSE")</f>
        <v>TRUE</v>
      </c>
      <c r="J33" s="13" t="str">
        <f>IF(SUMIF(Tsp_Aug!$A$4:$A$135,Checking!$A33,Tsp_Aug!L$4:L$135)=J15,"TRUE","FALSE")</f>
        <v>TRUE</v>
      </c>
      <c r="K33" s="13" t="str">
        <f>IF(SUMIF(Tsp_Aug!$A$4:$A$135,Checking!$A33,Tsp_Aug!M$4:M$135)=K15,"TRUE","FALSE")</f>
        <v>TRUE</v>
      </c>
      <c r="L33" s="13" t="str">
        <f>IF(SUMIF(Tsp_Aug!$A$4:$A$135,Checking!$A33,Tsp_Aug!N$4:N$135)=L15,"TRUE","FALSE")</f>
        <v>TRUE</v>
      </c>
      <c r="M33" s="13" t="str">
        <f>IF(SUMIF(Tsp_Aug!$A$4:$A$135,Checking!$A33,Tsp_Aug!O$4:O$135)=M15,"TRUE","FALSE")</f>
        <v>TRUE</v>
      </c>
      <c r="N33" s="13">
        <f t="shared" si="2"/>
        <v>0</v>
      </c>
    </row>
    <row r="34" spans="1:14" x14ac:dyDescent="0.25">
      <c r="A34" s="7" t="s">
        <v>41</v>
      </c>
      <c r="B34" s="7" t="s">
        <v>42</v>
      </c>
      <c r="C34" s="13">
        <v>1406434</v>
      </c>
      <c r="D34" s="13" t="str">
        <f>IF(SUMIF(Tsp_Aug!A16:A145,Checking!A34,Tsp_Aug!F16:F145)=D16,"TRUE","FALSE")</f>
        <v>TRUE</v>
      </c>
      <c r="E34" s="14"/>
      <c r="F34" s="13" t="str">
        <f>IF(SUMIF(Tsp_Aug!$A$4:$A$135,Checking!$A34,Tsp_Aug!H$4:H$135)=F16,"TRUE","FALSE")</f>
        <v>TRUE</v>
      </c>
      <c r="G34" s="13" t="str">
        <f>IF(SUMIF(Tsp_Aug!$A$4:$A$135,Checking!$A34,Tsp_Aug!I$4:I$135)=G16,"TRUE","FALSE")</f>
        <v>TRUE</v>
      </c>
      <c r="H34" s="13" t="str">
        <f>IF(SUMIF(Tsp_Aug!$A$4:$A$135,Checking!$A34,Tsp_Aug!J$4:J$135)=H16,"TRUE","FALSE")</f>
        <v>TRUE</v>
      </c>
      <c r="I34" s="13" t="str">
        <f>IF(SUMIF(Tsp_Aug!$A$4:$A$135,Checking!$A34,Tsp_Aug!K$4:K$135)=I16,"TRUE","FALSE")</f>
        <v>TRUE</v>
      </c>
      <c r="J34" s="13" t="str">
        <f>IF(SUMIF(Tsp_Aug!$A$4:$A$135,Checking!$A34,Tsp_Aug!L$4:L$135)=J16,"TRUE","FALSE")</f>
        <v>TRUE</v>
      </c>
      <c r="K34" s="13" t="str">
        <f>IF(SUMIF(Tsp_Aug!$A$4:$A$135,Checking!$A34,Tsp_Aug!M$4:M$135)=K16,"TRUE","FALSE")</f>
        <v>TRUE</v>
      </c>
      <c r="L34" s="13" t="str">
        <f>IF(SUMIF(Tsp_Aug!$A$4:$A$135,Checking!$A34,Tsp_Aug!N$4:N$135)=L16,"TRUE","FALSE")</f>
        <v>TRUE</v>
      </c>
      <c r="M34" s="13" t="str">
        <f>IF(SUMIF(Tsp_Aug!$A$4:$A$135,Checking!$A34,Tsp_Aug!O$4:O$135)=M16,"TRUE","FALSE")</f>
        <v>TRUE</v>
      </c>
      <c r="N34" s="13">
        <f t="shared" si="2"/>
        <v>0</v>
      </c>
    </row>
    <row r="37" spans="1:14" x14ac:dyDescent="0.25">
      <c r="A37" s="28" t="s">
        <v>0</v>
      </c>
      <c r="B37" s="29" t="s">
        <v>1</v>
      </c>
      <c r="C37" s="31" t="s">
        <v>2</v>
      </c>
      <c r="D37" s="33" t="s">
        <v>3</v>
      </c>
      <c r="E37" s="33"/>
      <c r="F37" s="28" t="s">
        <v>4</v>
      </c>
      <c r="G37" s="28"/>
      <c r="H37" s="28" t="s">
        <v>5</v>
      </c>
      <c r="I37" s="28" t="s">
        <v>6</v>
      </c>
      <c r="J37" s="28"/>
      <c r="K37" s="28"/>
      <c r="L37" s="28"/>
      <c r="M37" s="28"/>
      <c r="N37" s="28"/>
    </row>
    <row r="38" spans="1:14" ht="60" x14ac:dyDescent="0.25">
      <c r="A38" s="28"/>
      <c r="B38" s="30"/>
      <c r="C38" s="32"/>
      <c r="D38" s="21" t="s">
        <v>7</v>
      </c>
      <c r="E38" s="21" t="s">
        <v>8</v>
      </c>
      <c r="F38" s="21" t="s">
        <v>9</v>
      </c>
      <c r="G38" s="20" t="s">
        <v>10</v>
      </c>
      <c r="H38" s="28"/>
      <c r="I38" s="20" t="s">
        <v>11</v>
      </c>
      <c r="J38" s="20" t="s">
        <v>12</v>
      </c>
      <c r="K38" s="20" t="s">
        <v>13</v>
      </c>
      <c r="L38" s="20" t="s">
        <v>14</v>
      </c>
      <c r="M38" s="21" t="s">
        <v>15</v>
      </c>
      <c r="N38" s="20" t="s">
        <v>16</v>
      </c>
    </row>
    <row r="39" spans="1:14" x14ac:dyDescent="0.25">
      <c r="A39" s="3" t="s">
        <v>17</v>
      </c>
      <c r="B39" s="3" t="s">
        <v>18</v>
      </c>
      <c r="C39" s="4">
        <v>3188963</v>
      </c>
      <c r="D39" s="4">
        <f>SR_Jun!D39+SR_Aug!D39</f>
        <v>0</v>
      </c>
      <c r="E39" s="5">
        <f t="shared" ref="E39:E52" si="3">D39/C39*100</f>
        <v>0</v>
      </c>
      <c r="F39" s="4">
        <f>SR_Jun!F39+SR_Aug!F39</f>
        <v>0</v>
      </c>
      <c r="G39" s="4">
        <f>SR_Jun!G39+SR_Aug!G39</f>
        <v>0</v>
      </c>
      <c r="H39" s="4">
        <f>SR_Jun!H39+SR_Aug!H39</f>
        <v>0</v>
      </c>
      <c r="I39" s="4">
        <f>SR_Jun!I39+SR_Aug!I39</f>
        <v>0</v>
      </c>
      <c r="J39" s="4">
        <f>SR_Jun!J39+SR_Aug!J39</f>
        <v>0</v>
      </c>
      <c r="K39" s="4">
        <f>SR_Jun!K39+SR_Aug!K39</f>
        <v>0</v>
      </c>
      <c r="L39" s="4">
        <f>SR_Jun!L39+SR_Aug!L39</f>
        <v>0</v>
      </c>
      <c r="M39" s="4">
        <f>SR_Jun!M39+SR_Aug!M39</f>
        <v>0</v>
      </c>
      <c r="N39" s="4">
        <f t="shared" ref="N39" si="4">SUM(I39:M39)</f>
        <v>0</v>
      </c>
    </row>
    <row r="40" spans="1:14" x14ac:dyDescent="0.25">
      <c r="A40" s="3" t="s">
        <v>19</v>
      </c>
      <c r="B40" s="3" t="s">
        <v>20</v>
      </c>
      <c r="C40" s="4">
        <v>5320299</v>
      </c>
      <c r="D40" s="4">
        <f>SR_Aug!D40</f>
        <v>0</v>
      </c>
      <c r="E40" s="5">
        <f t="shared" si="3"/>
        <v>0</v>
      </c>
      <c r="F40" s="4">
        <f>SR_Aug!F40</f>
        <v>0</v>
      </c>
      <c r="G40" s="4">
        <f>SR_Aug!G40</f>
        <v>0</v>
      </c>
      <c r="H40" s="4">
        <f>SR_Aug!H40</f>
        <v>0</v>
      </c>
      <c r="I40" s="4">
        <f>SR_Aug!I40</f>
        <v>0</v>
      </c>
      <c r="J40" s="4">
        <f>SR_Aug!J40</f>
        <v>0</v>
      </c>
      <c r="K40" s="4">
        <f>SR_Aug!K40</f>
        <v>0</v>
      </c>
      <c r="L40" s="4">
        <f>SR_Aug!L40</f>
        <v>0</v>
      </c>
      <c r="M40" s="4">
        <f>SR_Aug!M40</f>
        <v>0</v>
      </c>
      <c r="N40" s="4">
        <f>SUM(I40:M40)</f>
        <v>0</v>
      </c>
    </row>
    <row r="41" spans="1:14" x14ac:dyDescent="0.25">
      <c r="A41" s="3" t="s">
        <v>21</v>
      </c>
      <c r="B41" s="3" t="s">
        <v>22</v>
      </c>
      <c r="C41" s="4">
        <v>3912711</v>
      </c>
      <c r="D41" s="4">
        <f>SR_Aug!D41</f>
        <v>0</v>
      </c>
      <c r="E41" s="5">
        <f t="shared" si="3"/>
        <v>0</v>
      </c>
      <c r="F41" s="4">
        <f>SR_Aug!F41</f>
        <v>0</v>
      </c>
      <c r="G41" s="4">
        <f>SR_Aug!G41</f>
        <v>0</v>
      </c>
      <c r="H41" s="4">
        <f>SR_Aug!H41</f>
        <v>0</v>
      </c>
      <c r="I41" s="4">
        <f>SR_Aug!I41</f>
        <v>0</v>
      </c>
      <c r="J41" s="4">
        <f>SR_Aug!J41</f>
        <v>0</v>
      </c>
      <c r="K41" s="4">
        <f>SR_Aug!K41</f>
        <v>0</v>
      </c>
      <c r="L41" s="4">
        <f>SR_Aug!L41</f>
        <v>0</v>
      </c>
      <c r="M41" s="4">
        <f>SR_Aug!M41</f>
        <v>0</v>
      </c>
      <c r="N41" s="4">
        <f t="shared" ref="N41:N52" si="5">SUM(I41:M41)</f>
        <v>0</v>
      </c>
    </row>
    <row r="42" spans="1:14" x14ac:dyDescent="0.25">
      <c r="A42" s="3" t="s">
        <v>23</v>
      </c>
      <c r="B42" s="3" t="s">
        <v>24</v>
      </c>
      <c r="C42" s="4">
        <v>478690</v>
      </c>
      <c r="D42" s="4">
        <f>SR_Aug!D42</f>
        <v>0</v>
      </c>
      <c r="E42" s="5">
        <f t="shared" si="3"/>
        <v>0</v>
      </c>
      <c r="F42" s="4">
        <f>SR_Aug!F42</f>
        <v>0</v>
      </c>
      <c r="G42" s="4">
        <f>SR_Aug!G42</f>
        <v>0</v>
      </c>
      <c r="H42" s="4">
        <f>SR_Aug!H42</f>
        <v>0</v>
      </c>
      <c r="I42" s="4">
        <f>SR_Aug!I42</f>
        <v>0</v>
      </c>
      <c r="J42" s="4">
        <f>SR_Aug!J42</f>
        <v>0</v>
      </c>
      <c r="K42" s="4">
        <f>SR_Aug!K42</f>
        <v>0</v>
      </c>
      <c r="L42" s="4">
        <f>SR_Aug!L42</f>
        <v>0</v>
      </c>
      <c r="M42" s="4">
        <f>SR_Aug!M42</f>
        <v>0</v>
      </c>
      <c r="N42" s="4">
        <f t="shared" si="5"/>
        <v>0</v>
      </c>
    </row>
    <row r="43" spans="1:14" x14ac:dyDescent="0.25">
      <c r="A43" s="3" t="s">
        <v>25</v>
      </c>
      <c r="B43" s="3" t="s">
        <v>26</v>
      </c>
      <c r="C43" s="4">
        <v>6175123</v>
      </c>
      <c r="D43" s="4">
        <f>SR_Jun!D42+SR_Aug!D43</f>
        <v>0</v>
      </c>
      <c r="E43" s="5">
        <f t="shared" si="3"/>
        <v>0</v>
      </c>
      <c r="F43" s="4">
        <f>SR_Jun!F42+SR_Aug!F43</f>
        <v>0</v>
      </c>
      <c r="G43" s="4">
        <f>SR_Jun!G42+SR_Aug!G43</f>
        <v>0</v>
      </c>
      <c r="H43" s="4">
        <f>SR_Jun!H42+SR_Aug!H43</f>
        <v>0</v>
      </c>
      <c r="I43" s="4">
        <f>SR_Jun!I42+SR_Aug!I43</f>
        <v>0</v>
      </c>
      <c r="J43" s="4">
        <f>SR_Jun!J42+SR_Aug!J43</f>
        <v>0</v>
      </c>
      <c r="K43" s="4">
        <f>SR_Jun!K42+SR_Aug!K43</f>
        <v>0</v>
      </c>
      <c r="L43" s="4">
        <f>SR_Jun!L42+SR_Aug!L43</f>
        <v>0</v>
      </c>
      <c r="M43" s="4">
        <f>SR_Jun!M42+SR_Aug!M43</f>
        <v>0</v>
      </c>
      <c r="N43" s="4">
        <f>SUM(I43:M43)</f>
        <v>0</v>
      </c>
    </row>
    <row r="44" spans="1:14" x14ac:dyDescent="0.25">
      <c r="A44" s="3" t="s">
        <v>27</v>
      </c>
      <c r="B44" s="3" t="s">
        <v>28</v>
      </c>
      <c r="C44" s="4">
        <v>4863455</v>
      </c>
      <c r="D44" s="4">
        <f>SR_Jun!D43+SR_Aug!D44</f>
        <v>0</v>
      </c>
      <c r="E44" s="5">
        <f t="shared" si="3"/>
        <v>0</v>
      </c>
      <c r="F44" s="4">
        <f>SR_Jun!F43+SR_Aug!F44</f>
        <v>0</v>
      </c>
      <c r="G44" s="4">
        <f>SR_Jun!G43+SR_Aug!G44</f>
        <v>0</v>
      </c>
      <c r="H44" s="4">
        <f>SR_Jun!H43+SR_Aug!H44</f>
        <v>0</v>
      </c>
      <c r="I44" s="4">
        <f>SR_Jun!I43+SR_Aug!I44</f>
        <v>0</v>
      </c>
      <c r="J44" s="4">
        <f>SR_Jun!J43+SR_Aug!J44</f>
        <v>0</v>
      </c>
      <c r="K44" s="4">
        <f>SR_Jun!K43+SR_Aug!K44</f>
        <v>0</v>
      </c>
      <c r="L44" s="4">
        <f>SR_Jun!L43+SR_Aug!L44</f>
        <v>0</v>
      </c>
      <c r="M44" s="4">
        <f>SR_Jun!M43+SR_Aug!M44</f>
        <v>0</v>
      </c>
      <c r="N44" s="4">
        <f>SUM(I44:M44)</f>
        <v>0</v>
      </c>
    </row>
    <row r="45" spans="1:14" x14ac:dyDescent="0.25">
      <c r="A45" s="3" t="s">
        <v>29</v>
      </c>
      <c r="B45" s="3" t="s">
        <v>30</v>
      </c>
      <c r="C45" s="4">
        <v>6145588</v>
      </c>
      <c r="D45" s="4">
        <f>SR_Aug!D45</f>
        <v>0</v>
      </c>
      <c r="E45" s="5">
        <f t="shared" si="3"/>
        <v>0</v>
      </c>
      <c r="F45" s="4">
        <f>SR_Aug!F45</f>
        <v>0</v>
      </c>
      <c r="G45" s="4">
        <f>SR_Aug!G45</f>
        <v>0</v>
      </c>
      <c r="H45" s="4">
        <f>SR_Aug!H45</f>
        <v>0</v>
      </c>
      <c r="I45" s="4">
        <f>SR_Aug!I45</f>
        <v>0</v>
      </c>
      <c r="J45" s="4">
        <f>SR_Aug!J45</f>
        <v>0</v>
      </c>
      <c r="K45" s="4">
        <f>SR_Aug!K45</f>
        <v>0</v>
      </c>
      <c r="L45" s="4">
        <f>SR_Aug!L45</f>
        <v>0</v>
      </c>
      <c r="M45" s="4">
        <f>SR_Aug!M45</f>
        <v>0</v>
      </c>
      <c r="N45" s="4">
        <f t="shared" si="5"/>
        <v>0</v>
      </c>
    </row>
    <row r="46" spans="1:14" x14ac:dyDescent="0.25">
      <c r="A46" s="3" t="s">
        <v>31</v>
      </c>
      <c r="B46" s="3" t="s">
        <v>32</v>
      </c>
      <c r="C46" s="4">
        <v>1572657</v>
      </c>
      <c r="D46" s="4">
        <f>SR_Jun!D41+SR_Aug!D46</f>
        <v>0</v>
      </c>
      <c r="E46" s="5">
        <f t="shared" si="3"/>
        <v>0</v>
      </c>
      <c r="F46" s="4">
        <f>SR_Jun!F41+SR_Aug!F46</f>
        <v>0</v>
      </c>
      <c r="G46" s="4">
        <f>SR_Jun!G41+SR_Aug!G46</f>
        <v>0</v>
      </c>
      <c r="H46" s="4">
        <f>SR_Jun!H41+SR_Aug!H46</f>
        <v>0</v>
      </c>
      <c r="I46" s="4">
        <f>SR_Jun!I41+SR_Aug!I46</f>
        <v>0</v>
      </c>
      <c r="J46" s="4">
        <f>SR_Jun!J41+SR_Aug!J46</f>
        <v>0</v>
      </c>
      <c r="K46" s="4">
        <f>SR_Jun!K41+SR_Aug!K46</f>
        <v>0</v>
      </c>
      <c r="L46" s="4">
        <f>SR_Jun!L41+SR_Aug!L46</f>
        <v>0</v>
      </c>
      <c r="M46" s="4">
        <f>SR_Jun!M41+SR_Aug!M46</f>
        <v>0</v>
      </c>
      <c r="N46" s="4">
        <f>SUM(I46:M46)</f>
        <v>0</v>
      </c>
    </row>
    <row r="47" spans="1:14" x14ac:dyDescent="0.25">
      <c r="A47" s="3" t="s">
        <v>33</v>
      </c>
      <c r="B47" s="3" t="s">
        <v>34</v>
      </c>
      <c r="C47" s="4">
        <v>1689654</v>
      </c>
      <c r="D47" s="4">
        <f>SR_Aug!D47</f>
        <v>0</v>
      </c>
      <c r="E47" s="5">
        <f t="shared" si="3"/>
        <v>0</v>
      </c>
      <c r="F47" s="4">
        <f>SR_Aug!F47</f>
        <v>0</v>
      </c>
      <c r="G47" s="4">
        <f>SR_Aug!G47</f>
        <v>0</v>
      </c>
      <c r="H47" s="4">
        <f>SR_Aug!H47</f>
        <v>0</v>
      </c>
      <c r="I47" s="4">
        <f>SR_Aug!I47</f>
        <v>0</v>
      </c>
      <c r="J47" s="4">
        <f>SR_Aug!J47</f>
        <v>0</v>
      </c>
      <c r="K47" s="4">
        <f>SR_Aug!K47</f>
        <v>0</v>
      </c>
      <c r="L47" s="4">
        <f>SR_Aug!L47</f>
        <v>0</v>
      </c>
      <c r="M47" s="4">
        <f>SR_Aug!M47</f>
        <v>0</v>
      </c>
      <c r="N47" s="4">
        <f t="shared" si="5"/>
        <v>0</v>
      </c>
    </row>
    <row r="48" spans="1:14" x14ac:dyDescent="0.25">
      <c r="A48" s="3" t="s">
        <v>35</v>
      </c>
      <c r="B48" s="3" t="s">
        <v>36</v>
      </c>
      <c r="C48" s="4">
        <v>5815384</v>
      </c>
      <c r="D48" s="4">
        <f>SR_Aug!D48</f>
        <v>0</v>
      </c>
      <c r="E48" s="5">
        <f t="shared" si="3"/>
        <v>0</v>
      </c>
      <c r="F48" s="4">
        <f>SR_Aug!F48</f>
        <v>0</v>
      </c>
      <c r="G48" s="4">
        <f>SR_Aug!G48</f>
        <v>0</v>
      </c>
      <c r="H48" s="4">
        <f>SR_Aug!H48</f>
        <v>0</v>
      </c>
      <c r="I48" s="4">
        <f>SR_Aug!I48</f>
        <v>0</v>
      </c>
      <c r="J48" s="4">
        <f>SR_Aug!J48</f>
        <v>0</v>
      </c>
      <c r="K48" s="4">
        <f>SR_Aug!K48</f>
        <v>0</v>
      </c>
      <c r="L48" s="4">
        <f>SR_Aug!L48</f>
        <v>0</v>
      </c>
      <c r="M48" s="4">
        <f>SR_Aug!M48</f>
        <v>0</v>
      </c>
      <c r="N48" s="4">
        <f t="shared" si="5"/>
        <v>0</v>
      </c>
    </row>
    <row r="49" spans="1:14" x14ac:dyDescent="0.25">
      <c r="A49" s="3" t="s">
        <v>37</v>
      </c>
      <c r="B49" s="3" t="s">
        <v>38</v>
      </c>
      <c r="C49" s="4">
        <v>2050282</v>
      </c>
      <c r="D49" s="4">
        <f>SR_Aug!D49</f>
        <v>0</v>
      </c>
      <c r="E49" s="5">
        <f t="shared" si="3"/>
        <v>0</v>
      </c>
      <c r="F49" s="4">
        <f>SR_Aug!F49</f>
        <v>0</v>
      </c>
      <c r="G49" s="4">
        <f>SR_Aug!G49</f>
        <v>0</v>
      </c>
      <c r="H49" s="4">
        <f>SR_Aug!H49</f>
        <v>0</v>
      </c>
      <c r="I49" s="4">
        <f>SR_Aug!I49</f>
        <v>0</v>
      </c>
      <c r="J49" s="4">
        <f>SR_Aug!J49</f>
        <v>0</v>
      </c>
      <c r="K49" s="4">
        <f>SR_Aug!K49</f>
        <v>0</v>
      </c>
      <c r="L49" s="4">
        <f>SR_Aug!L49</f>
        <v>0</v>
      </c>
      <c r="M49" s="4">
        <f>SR_Aug!M49</f>
        <v>0</v>
      </c>
      <c r="N49" s="4">
        <f t="shared" si="5"/>
        <v>0</v>
      </c>
    </row>
    <row r="50" spans="1:14" x14ac:dyDescent="0.25">
      <c r="A50" s="3" t="s">
        <v>39</v>
      </c>
      <c r="B50" s="3" t="s">
        <v>40</v>
      </c>
      <c r="C50" s="4">
        <v>7355075</v>
      </c>
      <c r="D50" s="4">
        <f>SR_Aug!D50</f>
        <v>0</v>
      </c>
      <c r="E50" s="5">
        <f t="shared" si="3"/>
        <v>0</v>
      </c>
      <c r="F50" s="4">
        <f>SR_Aug!F50</f>
        <v>0</v>
      </c>
      <c r="G50" s="4">
        <f>SR_Aug!G50</f>
        <v>0</v>
      </c>
      <c r="H50" s="4">
        <f>SR_Aug!H50</f>
        <v>0</v>
      </c>
      <c r="I50" s="4">
        <f>SR_Aug!I50</f>
        <v>0</v>
      </c>
      <c r="J50" s="4">
        <f>SR_Aug!J50</f>
        <v>0</v>
      </c>
      <c r="K50" s="4">
        <f>SR_Aug!K50</f>
        <v>0</v>
      </c>
      <c r="L50" s="4">
        <f>SR_Aug!L50</f>
        <v>0</v>
      </c>
      <c r="M50" s="4">
        <f>SR_Aug!M50</f>
        <v>0</v>
      </c>
      <c r="N50" s="4">
        <f t="shared" si="5"/>
        <v>0</v>
      </c>
    </row>
    <row r="51" spans="1:14" x14ac:dyDescent="0.25">
      <c r="A51" s="3" t="s">
        <v>41</v>
      </c>
      <c r="B51" s="3" t="s">
        <v>42</v>
      </c>
      <c r="C51" s="4">
        <v>1406434</v>
      </c>
      <c r="D51" s="4">
        <f>SR_Jun!D40</f>
        <v>0</v>
      </c>
      <c r="E51" s="5">
        <f t="shared" si="3"/>
        <v>0</v>
      </c>
      <c r="F51" s="4">
        <f>SR_Jun!F40</f>
        <v>0</v>
      </c>
      <c r="G51" s="4">
        <f>SR_Jun!G40</f>
        <v>0</v>
      </c>
      <c r="H51" s="4">
        <f>SR_Jun!H40</f>
        <v>0</v>
      </c>
      <c r="I51" s="4">
        <f>SR_Jun!I40</f>
        <v>0</v>
      </c>
      <c r="J51" s="4">
        <f>SR_Jun!J40</f>
        <v>0</v>
      </c>
      <c r="K51" s="4">
        <f>SR_Jun!K40</f>
        <v>0</v>
      </c>
      <c r="L51" s="4">
        <f>SR_Jun!L40</f>
        <v>0</v>
      </c>
      <c r="M51" s="4">
        <f>SR_Jun!M40</f>
        <v>0</v>
      </c>
      <c r="N51" s="4">
        <f t="shared" si="5"/>
        <v>0</v>
      </c>
    </row>
    <row r="52" spans="1:14" x14ac:dyDescent="0.25">
      <c r="A52" s="3" t="s">
        <v>16</v>
      </c>
      <c r="B52" s="3"/>
      <c r="C52" s="4">
        <f>SUM(C39:C51)</f>
        <v>49974315</v>
      </c>
      <c r="D52" s="4">
        <f>SUM(D39:D51)</f>
        <v>0</v>
      </c>
      <c r="E52" s="5">
        <f t="shared" si="3"/>
        <v>0</v>
      </c>
      <c r="F52" s="4">
        <f>SUM(F39:F51)</f>
        <v>0</v>
      </c>
      <c r="G52" s="4">
        <f t="shared" ref="G52:M52" si="6">SUM(G39:G51)</f>
        <v>0</v>
      </c>
      <c r="H52" s="4">
        <f t="shared" si="6"/>
        <v>0</v>
      </c>
      <c r="I52" s="4">
        <f t="shared" si="6"/>
        <v>0</v>
      </c>
      <c r="J52" s="4">
        <f t="shared" si="6"/>
        <v>0</v>
      </c>
      <c r="K52" s="4">
        <f t="shared" si="6"/>
        <v>0</v>
      </c>
      <c r="L52" s="4">
        <f t="shared" si="6"/>
        <v>0</v>
      </c>
      <c r="M52" s="4">
        <f t="shared" si="6"/>
        <v>0</v>
      </c>
      <c r="N52" s="4">
        <f t="shared" si="5"/>
        <v>0</v>
      </c>
    </row>
  </sheetData>
  <mergeCells count="21">
    <mergeCell ref="I37:N37"/>
    <mergeCell ref="A37:A38"/>
    <mergeCell ref="B37:B38"/>
    <mergeCell ref="C37:C38"/>
    <mergeCell ref="D37:E37"/>
    <mergeCell ref="F37:G37"/>
    <mergeCell ref="H37:H38"/>
    <mergeCell ref="I2:N2"/>
    <mergeCell ref="A20:A21"/>
    <mergeCell ref="B20:B21"/>
    <mergeCell ref="C20:C21"/>
    <mergeCell ref="D20:E20"/>
    <mergeCell ref="F20:G20"/>
    <mergeCell ref="H20:H21"/>
    <mergeCell ref="I20:N20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SR_Total</vt:lpstr>
      <vt:lpstr>Tsp_Total</vt:lpstr>
      <vt:lpstr>SR_Aug</vt:lpstr>
      <vt:lpstr>SR_Jun</vt:lpstr>
      <vt:lpstr>Tsp_Aug</vt:lpstr>
      <vt:lpstr>Tsp_Jun</vt:lpstr>
      <vt:lpstr>Checking</vt:lpstr>
      <vt:lpstr>Tsp_Aug!Print_Area</vt:lpstr>
      <vt:lpstr>Tsp_Total!Print_Area</vt:lpstr>
      <vt:lpstr>Tsp_Aug!Print_Titles</vt:lpstr>
      <vt:lpstr>Tsp_Total!Print_Titles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Curran</dc:creator>
  <cp:lastModifiedBy>Paul Curran</cp:lastModifiedBy>
  <dcterms:created xsi:type="dcterms:W3CDTF">2015-08-14T06:08:58Z</dcterms:created>
  <dcterms:modified xsi:type="dcterms:W3CDTF">2015-08-15T01:40:11Z</dcterms:modified>
</cp:coreProperties>
</file>