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F337" i="1"/>
  <c r="G336" i="1"/>
  <c r="F336" i="1"/>
  <c r="G335" i="1"/>
  <c r="F335" i="1"/>
  <c r="F334" i="1"/>
  <c r="H38" i="1" l="1"/>
  <c r="H39" i="1"/>
  <c r="H59" i="1"/>
  <c r="H60" i="1"/>
  <c r="H61" i="1"/>
  <c r="H62" i="1"/>
  <c r="H63" i="1"/>
  <c r="H67" i="1"/>
  <c r="H68" i="1"/>
  <c r="H69" i="1"/>
  <c r="H70" i="1"/>
  <c r="H71" i="1"/>
  <c r="H72" i="1"/>
  <c r="H74" i="1"/>
  <c r="H75" i="1"/>
  <c r="H76" i="1"/>
  <c r="H77" i="1"/>
  <c r="H79" i="1"/>
  <c r="H84" i="1"/>
  <c r="H86" i="1"/>
  <c r="H88" i="1"/>
  <c r="H89" i="1"/>
  <c r="H90" i="1"/>
  <c r="H92" i="1"/>
  <c r="H93" i="1"/>
  <c r="H94" i="1"/>
  <c r="H96" i="1"/>
  <c r="H97" i="1"/>
  <c r="H98" i="1"/>
  <c r="H102" i="1"/>
  <c r="H129" i="1"/>
  <c r="H152" i="1"/>
  <c r="H153" i="1"/>
  <c r="H154" i="1"/>
  <c r="H155" i="1"/>
  <c r="H156" i="1"/>
  <c r="H158" i="1"/>
  <c r="H171" i="1"/>
  <c r="H172" i="1"/>
  <c r="H174" i="1"/>
  <c r="H175" i="1"/>
  <c r="H177" i="1"/>
  <c r="H180" i="1"/>
  <c r="H186" i="1"/>
  <c r="H241" i="1"/>
  <c r="H242" i="1"/>
  <c r="H250" i="1"/>
  <c r="H252" i="1"/>
  <c r="H259" i="1"/>
  <c r="H260" i="1"/>
  <c r="H261" i="1"/>
  <c r="H263" i="1"/>
  <c r="H264" i="1"/>
  <c r="H266" i="1"/>
  <c r="H267" i="1"/>
  <c r="H271" i="1"/>
  <c r="H274" i="1"/>
  <c r="H307" i="1"/>
  <c r="H315" i="1"/>
  <c r="G4" i="1" l="1"/>
  <c r="I4" i="1" s="1"/>
  <c r="G330" i="1" l="1"/>
  <c r="I330" i="1" s="1"/>
  <c r="G17" i="1" l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5" i="1"/>
  <c r="I5" i="1" s="1"/>
</calcChain>
</file>

<file path=xl/sharedStrings.xml><?xml version="1.0" encoding="utf-8"?>
<sst xmlns="http://schemas.openxmlformats.org/spreadsheetml/2006/main" count="4040" uniqueCount="734">
  <si>
    <t>State</t>
  </si>
  <si>
    <t>STATE PCODE</t>
  </si>
  <si>
    <t>District</t>
  </si>
  <si>
    <t xml:space="preserve"> Township </t>
  </si>
  <si>
    <t>Township Pcode</t>
  </si>
  <si>
    <t>Ayeyarwady</t>
  </si>
  <si>
    <t>MMR017</t>
  </si>
  <si>
    <t>Hinthada</t>
  </si>
  <si>
    <t>MMR017008</t>
  </si>
  <si>
    <t>Ingapu</t>
  </si>
  <si>
    <t>MMR017013</t>
  </si>
  <si>
    <t>Kyangin</t>
  </si>
  <si>
    <t>MMR017012</t>
  </si>
  <si>
    <t>Lemyethna</t>
  </si>
  <si>
    <t>MMR017010</t>
  </si>
  <si>
    <t>Myanaung</t>
  </si>
  <si>
    <t>MMR017011</t>
  </si>
  <si>
    <t>Zalun</t>
  </si>
  <si>
    <t>MMR017009</t>
  </si>
  <si>
    <t>Labutta</t>
  </si>
  <si>
    <t>MMR017016</t>
  </si>
  <si>
    <t>Mawlamyinegyun</t>
  </si>
  <si>
    <t>MMR017018</t>
  </si>
  <si>
    <t>Maubin</t>
  </si>
  <si>
    <t>Danubyu</t>
  </si>
  <si>
    <t>MMR017022</t>
  </si>
  <si>
    <t>MMR017019</t>
  </si>
  <si>
    <t>Nyaungdon</t>
  </si>
  <si>
    <t>MMR017021</t>
  </si>
  <si>
    <t>Pantanaw</t>
  </si>
  <si>
    <t>MMR017020</t>
  </si>
  <si>
    <t>Myaungmya</t>
  </si>
  <si>
    <t>Einme</t>
  </si>
  <si>
    <t>MMR017015</t>
  </si>
  <si>
    <t>MMR017014</t>
  </si>
  <si>
    <t>Wakema</t>
  </si>
  <si>
    <t>MMR017017</t>
  </si>
  <si>
    <t>Pathein</t>
  </si>
  <si>
    <t>Kangyidaunt</t>
  </si>
  <si>
    <t>MMR017002</t>
  </si>
  <si>
    <t>Kyaunggon</t>
  </si>
  <si>
    <t>MMR017007</t>
  </si>
  <si>
    <t>Kyonpyaw</t>
  </si>
  <si>
    <t>MMR017005</t>
  </si>
  <si>
    <t>Ngapudaw</t>
  </si>
  <si>
    <t>MMR017004</t>
  </si>
  <si>
    <t>MMR017001</t>
  </si>
  <si>
    <t>Thabaung</t>
  </si>
  <si>
    <t>MMR017003</t>
  </si>
  <si>
    <t>Yegyi</t>
  </si>
  <si>
    <t>MMR017006</t>
  </si>
  <si>
    <t>Pyapon</t>
  </si>
  <si>
    <t>Bogale</t>
  </si>
  <si>
    <t>MMR017024</t>
  </si>
  <si>
    <t>Dedaye</t>
  </si>
  <si>
    <t>MMR017026</t>
  </si>
  <si>
    <t>Kyaiklat</t>
  </si>
  <si>
    <t>MMR017025</t>
  </si>
  <si>
    <t>MMR017023</t>
  </si>
  <si>
    <t>Bago (East)</t>
  </si>
  <si>
    <t>MMR111</t>
  </si>
  <si>
    <t>Bago</t>
  </si>
  <si>
    <t>MMR007001</t>
  </si>
  <si>
    <t>Daik-U</t>
  </si>
  <si>
    <t>MMR007007</t>
  </si>
  <si>
    <t>Kawa</t>
  </si>
  <si>
    <t>MMR007003</t>
  </si>
  <si>
    <t>Kyauktaga</t>
  </si>
  <si>
    <t>MMR007006</t>
  </si>
  <si>
    <t>Nyaunglebin</t>
  </si>
  <si>
    <t>MMR007005</t>
  </si>
  <si>
    <t>Shwegyin</t>
  </si>
  <si>
    <t>MMR007008</t>
  </si>
  <si>
    <t>Thanatpin</t>
  </si>
  <si>
    <t>MMR007002</t>
  </si>
  <si>
    <t>Waw</t>
  </si>
  <si>
    <t>MMR007004</t>
  </si>
  <si>
    <t>Taungoo</t>
  </si>
  <si>
    <t>Htantabin</t>
  </si>
  <si>
    <t>MMR007014</t>
  </si>
  <si>
    <t>Kyaukkyi</t>
  </si>
  <si>
    <t>MMR007011</t>
  </si>
  <si>
    <t>Oktwin</t>
  </si>
  <si>
    <t>MMR007013</t>
  </si>
  <si>
    <t>Phyu</t>
  </si>
  <si>
    <t>MMR007012</t>
  </si>
  <si>
    <t>MMR007009</t>
  </si>
  <si>
    <t>Yedashe</t>
  </si>
  <si>
    <t>MMR007010</t>
  </si>
  <si>
    <t>Bago (West)</t>
  </si>
  <si>
    <t>Pyay</t>
  </si>
  <si>
    <t>Padaung</t>
  </si>
  <si>
    <t>MMR008003</t>
  </si>
  <si>
    <t>Paukkhaung</t>
  </si>
  <si>
    <t>MMR008002</t>
  </si>
  <si>
    <t>Paungde</t>
  </si>
  <si>
    <t>MMR008004</t>
  </si>
  <si>
    <t>MMR008001</t>
  </si>
  <si>
    <t>Shwedaung</t>
  </si>
  <si>
    <t>MMR008006</t>
  </si>
  <si>
    <t>Thegon</t>
  </si>
  <si>
    <t>MMR008005</t>
  </si>
  <si>
    <t>Thayarwady</t>
  </si>
  <si>
    <t>Gyobingauk</t>
  </si>
  <si>
    <t>MMR008014</t>
  </si>
  <si>
    <t>Letpadan</t>
  </si>
  <si>
    <t>MMR008008</t>
  </si>
  <si>
    <t>Minhla</t>
  </si>
  <si>
    <t>MMR008009</t>
  </si>
  <si>
    <t>Monyo</t>
  </si>
  <si>
    <t>MMR008013</t>
  </si>
  <si>
    <t>Nattalin</t>
  </si>
  <si>
    <t>MMR008012</t>
  </si>
  <si>
    <t>Okpho</t>
  </si>
  <si>
    <t>MMR008010</t>
  </si>
  <si>
    <t>MMR008007</t>
  </si>
  <si>
    <t>Zigon</t>
  </si>
  <si>
    <t>MMR008011</t>
  </si>
  <si>
    <t>Chin</t>
  </si>
  <si>
    <t>MMR004</t>
  </si>
  <si>
    <t>Falam</t>
  </si>
  <si>
    <t>MMR004001</t>
  </si>
  <si>
    <t>Tedim</t>
  </si>
  <si>
    <t>MMR004004</t>
  </si>
  <si>
    <t>Tonzang</t>
  </si>
  <si>
    <t>MMR004005</t>
  </si>
  <si>
    <t>Hakha</t>
  </si>
  <si>
    <t>MMR004002</t>
  </si>
  <si>
    <t>Thantlang</t>
  </si>
  <si>
    <t>MMR004003</t>
  </si>
  <si>
    <t>Matupi</t>
  </si>
  <si>
    <t>MMR004007</t>
  </si>
  <si>
    <t>Paletwa</t>
  </si>
  <si>
    <t>MMR004009</t>
  </si>
  <si>
    <t>Mindat</t>
  </si>
  <si>
    <t>Kanpetlet</t>
  </si>
  <si>
    <t>MMR004008</t>
  </si>
  <si>
    <t>MMR004006</t>
  </si>
  <si>
    <t>Kachin</t>
  </si>
  <si>
    <t>MMR001</t>
  </si>
  <si>
    <t>Bhamo</t>
  </si>
  <si>
    <t>MMR001010</t>
  </si>
  <si>
    <t>Mansi</t>
  </si>
  <si>
    <t>MMR001013</t>
  </si>
  <si>
    <t>Momauk</t>
  </si>
  <si>
    <t>MMR001012</t>
  </si>
  <si>
    <t>Shwegu</t>
  </si>
  <si>
    <t>MMR001011</t>
  </si>
  <si>
    <t>Mohnyin</t>
  </si>
  <si>
    <t>Hpakant</t>
  </si>
  <si>
    <t>MMR001009</t>
  </si>
  <si>
    <t>Mogaung</t>
  </si>
  <si>
    <t>MMR001008</t>
  </si>
  <si>
    <t>MMR001007</t>
  </si>
  <si>
    <t>Myitkyina</t>
  </si>
  <si>
    <t>Chipwi</t>
  </si>
  <si>
    <t>MMR001005</t>
  </si>
  <si>
    <t>Injangyang</t>
  </si>
  <si>
    <t>MMR001003</t>
  </si>
  <si>
    <t>MMR001001</t>
  </si>
  <si>
    <t>Tanai</t>
  </si>
  <si>
    <t>MMR001004</t>
  </si>
  <si>
    <t>Tsawlaw</t>
  </si>
  <si>
    <t>MMR001006</t>
  </si>
  <si>
    <t>Waingmaw</t>
  </si>
  <si>
    <t>MMR001002</t>
  </si>
  <si>
    <t>Puta-O</t>
  </si>
  <si>
    <t>Khaunglanhpu</t>
  </si>
  <si>
    <t>MMR001018</t>
  </si>
  <si>
    <t>Machanbaw</t>
  </si>
  <si>
    <t>MMR001016</t>
  </si>
  <si>
    <t>Nawngmun</t>
  </si>
  <si>
    <t>MMR001017</t>
  </si>
  <si>
    <t>MMR001014</t>
  </si>
  <si>
    <t>Sumprabum</t>
  </si>
  <si>
    <t>MMR001015</t>
  </si>
  <si>
    <t>Kayah</t>
  </si>
  <si>
    <t>MMR002</t>
  </si>
  <si>
    <t>Bawlake</t>
  </si>
  <si>
    <t>MMR002005</t>
  </si>
  <si>
    <t>Hpasawng</t>
  </si>
  <si>
    <t>MMR002006</t>
  </si>
  <si>
    <t>Mese</t>
  </si>
  <si>
    <t>MMR002007</t>
  </si>
  <si>
    <t>Loikaw</t>
  </si>
  <si>
    <t>Demoso</t>
  </si>
  <si>
    <t>MMR002002</t>
  </si>
  <si>
    <t>Hpruso</t>
  </si>
  <si>
    <t>MMR002003</t>
  </si>
  <si>
    <t>MMR002001</t>
  </si>
  <si>
    <t>Shadaw</t>
  </si>
  <si>
    <t>MMR002004</t>
  </si>
  <si>
    <t>Kayin</t>
  </si>
  <si>
    <t>MMR003</t>
  </si>
  <si>
    <t>Hpa-An</t>
  </si>
  <si>
    <t>Hlaingbwe</t>
  </si>
  <si>
    <t>MMR003002</t>
  </si>
  <si>
    <t>MMR003001</t>
  </si>
  <si>
    <t>Thandaunggyi</t>
  </si>
  <si>
    <t>MMR003004</t>
  </si>
  <si>
    <t>Hpapun</t>
  </si>
  <si>
    <t>MMR003003</t>
  </si>
  <si>
    <t>Kawkareik</t>
  </si>
  <si>
    <t>MMR003006</t>
  </si>
  <si>
    <t>Kyainseikgyi</t>
  </si>
  <si>
    <t>MMR003007</t>
  </si>
  <si>
    <t>Myawaddy</t>
  </si>
  <si>
    <t>MMR003005</t>
  </si>
  <si>
    <t>Magway</t>
  </si>
  <si>
    <t>MMR009</t>
  </si>
  <si>
    <t>Gangaw</t>
  </si>
  <si>
    <t>MMR009023</t>
  </si>
  <si>
    <t>Saw</t>
  </si>
  <si>
    <t>MMR009025</t>
  </si>
  <si>
    <t>Tilin</t>
  </si>
  <si>
    <t>MMR009024</t>
  </si>
  <si>
    <t>Chauk</t>
  </si>
  <si>
    <t>MMR009003</t>
  </si>
  <si>
    <t>MMR009001</t>
  </si>
  <si>
    <t>Myothit</t>
  </si>
  <si>
    <t>MMR009005</t>
  </si>
  <si>
    <t>Natmauk</t>
  </si>
  <si>
    <t>MMR009006</t>
  </si>
  <si>
    <t>Taungdwingyi</t>
  </si>
  <si>
    <t>MMR009004</t>
  </si>
  <si>
    <t>Yenangyaung</t>
  </si>
  <si>
    <t>MMR009002</t>
  </si>
  <si>
    <t>Minbu</t>
  </si>
  <si>
    <t>MMR009007</t>
  </si>
  <si>
    <t>Ngape</t>
  </si>
  <si>
    <t>MMR009009</t>
  </si>
  <si>
    <t>Pwintbyu</t>
  </si>
  <si>
    <t>MMR009008</t>
  </si>
  <si>
    <t>Salin</t>
  </si>
  <si>
    <t>MMR009010</t>
  </si>
  <si>
    <t>Sidoktaya</t>
  </si>
  <si>
    <t>MMR009011</t>
  </si>
  <si>
    <t>Pakokku</t>
  </si>
  <si>
    <t>Myaing</t>
  </si>
  <si>
    <t>MMR009020</t>
  </si>
  <si>
    <t>MMR009018</t>
  </si>
  <si>
    <t>Pauk</t>
  </si>
  <si>
    <t>MMR009021</t>
  </si>
  <si>
    <t>Seikphyu</t>
  </si>
  <si>
    <t>MMR009022</t>
  </si>
  <si>
    <t>Yesagyo</t>
  </si>
  <si>
    <t>MMR009019</t>
  </si>
  <si>
    <t>Thayet</t>
  </si>
  <si>
    <t>Aunglan</t>
  </si>
  <si>
    <t>MMR009016</t>
  </si>
  <si>
    <t>Kamma</t>
  </si>
  <si>
    <t>MMR009015</t>
  </si>
  <si>
    <t>Mindon</t>
  </si>
  <si>
    <t>MMR009014</t>
  </si>
  <si>
    <t>MMR009013</t>
  </si>
  <si>
    <t>Sinbaungwe</t>
  </si>
  <si>
    <t>MMR009017</t>
  </si>
  <si>
    <t>MMR009012</t>
  </si>
  <si>
    <t>Mandalay</t>
  </si>
  <si>
    <t>MMR010</t>
  </si>
  <si>
    <t>Kyaukse</t>
  </si>
  <si>
    <t>MMR010013</t>
  </si>
  <si>
    <t>Myittha</t>
  </si>
  <si>
    <t>MMR010015</t>
  </si>
  <si>
    <t>Sintgaing</t>
  </si>
  <si>
    <t>MMR010014</t>
  </si>
  <si>
    <t>Tada-U</t>
  </si>
  <si>
    <t>MMR010016</t>
  </si>
  <si>
    <t>Amarapura</t>
  </si>
  <si>
    <t>MMR010006</t>
  </si>
  <si>
    <t>Aungmyaythazan</t>
  </si>
  <si>
    <t>MMR010001</t>
  </si>
  <si>
    <t>Chanayethazan</t>
  </si>
  <si>
    <t>MMR010002</t>
  </si>
  <si>
    <t>Chanmyathazi</t>
  </si>
  <si>
    <t>MMR010004</t>
  </si>
  <si>
    <t>Mahaaungmyay</t>
  </si>
  <si>
    <t>MMR010003</t>
  </si>
  <si>
    <t>Patheingyi</t>
  </si>
  <si>
    <t>MMR010007</t>
  </si>
  <si>
    <t>Pyigyitagon</t>
  </si>
  <si>
    <t>MMR010005</t>
  </si>
  <si>
    <t>Meiktila</t>
  </si>
  <si>
    <t>Mahlaing</t>
  </si>
  <si>
    <t>MMR010029</t>
  </si>
  <si>
    <t>MMR010028</t>
  </si>
  <si>
    <t>Thazi</t>
  </si>
  <si>
    <t>MMR010030</t>
  </si>
  <si>
    <t>Wundwin</t>
  </si>
  <si>
    <t>MMR010031</t>
  </si>
  <si>
    <t>Myingyan</t>
  </si>
  <si>
    <t>MMR010017</t>
  </si>
  <si>
    <t>Natogyi</t>
  </si>
  <si>
    <t>MMR010019</t>
  </si>
  <si>
    <t>Ngazun</t>
  </si>
  <si>
    <t>MMR010021</t>
  </si>
  <si>
    <t>Taungtha</t>
  </si>
  <si>
    <t>MMR010018</t>
  </si>
  <si>
    <t>Nyaung-U</t>
  </si>
  <si>
    <t>Kyaukpadaung</t>
  </si>
  <si>
    <t>MMR010020</t>
  </si>
  <si>
    <t>MMR010022</t>
  </si>
  <si>
    <t>Pyinoolwin</t>
  </si>
  <si>
    <t>Madaya</t>
  </si>
  <si>
    <t>MMR010009</t>
  </si>
  <si>
    <t>Mogoke</t>
  </si>
  <si>
    <t>MMR010011</t>
  </si>
  <si>
    <t>MMR010008</t>
  </si>
  <si>
    <t>Singu</t>
  </si>
  <si>
    <t>MMR010010</t>
  </si>
  <si>
    <t>Thabeikkyin</t>
  </si>
  <si>
    <t>MMR010012</t>
  </si>
  <si>
    <t>Yamethin</t>
  </si>
  <si>
    <t>Pyawbwe</t>
  </si>
  <si>
    <t>MMR010024</t>
  </si>
  <si>
    <t>MMR010023</t>
  </si>
  <si>
    <t>Mon</t>
  </si>
  <si>
    <t>MMR011</t>
  </si>
  <si>
    <t>Mawlamyine</t>
  </si>
  <si>
    <t>Chaungzon</t>
  </si>
  <si>
    <t>MMR011003</t>
  </si>
  <si>
    <t>Kyaikmaraw</t>
  </si>
  <si>
    <t>MMR011002</t>
  </si>
  <si>
    <t>MMR011001</t>
  </si>
  <si>
    <t>Mudon</t>
  </si>
  <si>
    <t>MMR011005</t>
  </si>
  <si>
    <t>Thanbyuzayat</t>
  </si>
  <si>
    <t>MMR011004</t>
  </si>
  <si>
    <t>Ye</t>
  </si>
  <si>
    <t>MMR011006</t>
  </si>
  <si>
    <t>Thaton</t>
  </si>
  <si>
    <t>Bilin</t>
  </si>
  <si>
    <t>MMR011010</t>
  </si>
  <si>
    <t>Kyaikto</t>
  </si>
  <si>
    <t>MMR011009</t>
  </si>
  <si>
    <t>Paung</t>
  </si>
  <si>
    <t>MMR011008</t>
  </si>
  <si>
    <t>MMR011007</t>
  </si>
  <si>
    <t>Nay Pyi Taw</t>
  </si>
  <si>
    <t>MMR018</t>
  </si>
  <si>
    <t>Det Khi Na</t>
  </si>
  <si>
    <t>Det Khi Na Thi Ri</t>
  </si>
  <si>
    <t>MMR018004</t>
  </si>
  <si>
    <t>Lewe</t>
  </si>
  <si>
    <t>MMR018007</t>
  </si>
  <si>
    <t>Pyinmana</t>
  </si>
  <si>
    <t>MMR018006</t>
  </si>
  <si>
    <t>Oke Ta Ra</t>
  </si>
  <si>
    <t>Oke Ta Ra Thi Ri</t>
  </si>
  <si>
    <t>MMR018008</t>
  </si>
  <si>
    <t>Poke Ba Thi Ri</t>
  </si>
  <si>
    <t>MMR018005</t>
  </si>
  <si>
    <t>Rakhine</t>
  </si>
  <si>
    <t>MMR012</t>
  </si>
  <si>
    <t>Kyaukpyu</t>
  </si>
  <si>
    <t>Ann</t>
  </si>
  <si>
    <t>MMR012014</t>
  </si>
  <si>
    <t>MMR012011</t>
  </si>
  <si>
    <t>Munaung</t>
  </si>
  <si>
    <t>MMR012012</t>
  </si>
  <si>
    <t>Ramree</t>
  </si>
  <si>
    <t>MMR012013</t>
  </si>
  <si>
    <t>Maungdaw</t>
  </si>
  <si>
    <t>Buthidaung</t>
  </si>
  <si>
    <t>MMR012010</t>
  </si>
  <si>
    <t>MMR012009</t>
  </si>
  <si>
    <t>Mrauk-U</t>
  </si>
  <si>
    <t>Kyauktaw</t>
  </si>
  <si>
    <t>MMR012004</t>
  </si>
  <si>
    <t>Minbya</t>
  </si>
  <si>
    <t>MMR012005</t>
  </si>
  <si>
    <t>MMR012003</t>
  </si>
  <si>
    <t>Myebon</t>
  </si>
  <si>
    <t>MMR012006</t>
  </si>
  <si>
    <t>Sittwe</t>
  </si>
  <si>
    <t>Pauktaw</t>
  </si>
  <si>
    <t>MMR012007</t>
  </si>
  <si>
    <t>Ponnagyun</t>
  </si>
  <si>
    <t>MMR012002</t>
  </si>
  <si>
    <t>Rathedaung</t>
  </si>
  <si>
    <t>MMR012008</t>
  </si>
  <si>
    <t>MMR012001</t>
  </si>
  <si>
    <t>Thandwe</t>
  </si>
  <si>
    <t>Gwa</t>
  </si>
  <si>
    <t>MMR012017</t>
  </si>
  <si>
    <t>MMR012015</t>
  </si>
  <si>
    <t>Toungup</t>
  </si>
  <si>
    <t>MMR012016</t>
  </si>
  <si>
    <t>Sagaing</t>
  </si>
  <si>
    <t>MMR005</t>
  </si>
  <si>
    <t>Hkamti</t>
  </si>
  <si>
    <t>MMR005033</t>
  </si>
  <si>
    <t>Homalin</t>
  </si>
  <si>
    <t>MMR005034</t>
  </si>
  <si>
    <t>Kale</t>
  </si>
  <si>
    <t>MMR005027</t>
  </si>
  <si>
    <t>Kalewa</t>
  </si>
  <si>
    <t>MMR005028</t>
  </si>
  <si>
    <t>Mingin</t>
  </si>
  <si>
    <t>MMR005029</t>
  </si>
  <si>
    <t>Kanbalu</t>
  </si>
  <si>
    <t>MMR005007</t>
  </si>
  <si>
    <t>Kyunhla</t>
  </si>
  <si>
    <t>MMR005008</t>
  </si>
  <si>
    <t>Katha</t>
  </si>
  <si>
    <t>Banmauk</t>
  </si>
  <si>
    <t>MMR005023</t>
  </si>
  <si>
    <t>Indaw</t>
  </si>
  <si>
    <t>MMR005021</t>
  </si>
  <si>
    <t>MMR005020</t>
  </si>
  <si>
    <t>Tigyaing</t>
  </si>
  <si>
    <t>MMR005022</t>
  </si>
  <si>
    <t>Kawlin</t>
  </si>
  <si>
    <t>MMR005024</t>
  </si>
  <si>
    <t>Pinlebu</t>
  </si>
  <si>
    <t>MMR005026</t>
  </si>
  <si>
    <t>Wuntho</t>
  </si>
  <si>
    <t>MMR005025</t>
  </si>
  <si>
    <t>Mawlaik</t>
  </si>
  <si>
    <t>MMR005031</t>
  </si>
  <si>
    <t>Paungbyin</t>
  </si>
  <si>
    <t>MMR005032</t>
  </si>
  <si>
    <t>Monywa</t>
  </si>
  <si>
    <t>Ayadaw</t>
  </si>
  <si>
    <t>MMR005014</t>
  </si>
  <si>
    <t>Budalin</t>
  </si>
  <si>
    <t>MMR005013</t>
  </si>
  <si>
    <t>Chaung-U</t>
  </si>
  <si>
    <t>MMR005015</t>
  </si>
  <si>
    <t>MMR005012</t>
  </si>
  <si>
    <t>Naga Self-Administered Zone</t>
  </si>
  <si>
    <t>Lahe</t>
  </si>
  <si>
    <t>MMR005036</t>
  </si>
  <si>
    <t>Lay Shi</t>
  </si>
  <si>
    <t>MMR005035</t>
  </si>
  <si>
    <t>Nanyun</t>
  </si>
  <si>
    <t>MMR005037</t>
  </si>
  <si>
    <t>Myaung</t>
  </si>
  <si>
    <t>MMR005003</t>
  </si>
  <si>
    <t>Myinmu</t>
  </si>
  <si>
    <t>MMR005002</t>
  </si>
  <si>
    <t>MMR005001</t>
  </si>
  <si>
    <t>Shwebo</t>
  </si>
  <si>
    <t>Khin-U</t>
  </si>
  <si>
    <t>MMR005005</t>
  </si>
  <si>
    <t>MMR005004</t>
  </si>
  <si>
    <t>Tabayin</t>
  </si>
  <si>
    <t>MMR005010</t>
  </si>
  <si>
    <t>Taze</t>
  </si>
  <si>
    <t>MMR005011</t>
  </si>
  <si>
    <t>Wetlet</t>
  </si>
  <si>
    <t>MMR005006</t>
  </si>
  <si>
    <t>Ye-U</t>
  </si>
  <si>
    <t>MMR005009</t>
  </si>
  <si>
    <t>Tamu</t>
  </si>
  <si>
    <t>MMR005030</t>
  </si>
  <si>
    <t>Yinmarbin</t>
  </si>
  <si>
    <t>Kani</t>
  </si>
  <si>
    <t>MMR005017</t>
  </si>
  <si>
    <t>Pale</t>
  </si>
  <si>
    <t>MMR005019</t>
  </si>
  <si>
    <t>Salingyi</t>
  </si>
  <si>
    <t>MMR005018</t>
  </si>
  <si>
    <t>MMR005016</t>
  </si>
  <si>
    <t>Shan (East)</t>
  </si>
  <si>
    <t>MMR222</t>
  </si>
  <si>
    <t>Kengtung</t>
  </si>
  <si>
    <t>MMR016001</t>
  </si>
  <si>
    <t>Mongkhet</t>
  </si>
  <si>
    <t>MMR016002</t>
  </si>
  <si>
    <t>Mongla</t>
  </si>
  <si>
    <t>MMR016005</t>
  </si>
  <si>
    <t>Mongping</t>
  </si>
  <si>
    <t>MMR016007</t>
  </si>
  <si>
    <t>Mongyang</t>
  </si>
  <si>
    <t>MMR016003</t>
  </si>
  <si>
    <t>Monghsat</t>
  </si>
  <si>
    <t>MMR016006</t>
  </si>
  <si>
    <t>Mongton</t>
  </si>
  <si>
    <t>MMR016008</t>
  </si>
  <si>
    <t>Tachileik</t>
  </si>
  <si>
    <t>Monghpyak</t>
  </si>
  <si>
    <t>MMR016010</t>
  </si>
  <si>
    <t>Mongyawng</t>
  </si>
  <si>
    <t>MMR016011</t>
  </si>
  <si>
    <t>MMR016009</t>
  </si>
  <si>
    <t>Shan (North)</t>
  </si>
  <si>
    <t>Hopang</t>
  </si>
  <si>
    <t>MMR015021</t>
  </si>
  <si>
    <t>Mongmao</t>
  </si>
  <si>
    <t>MMR015008</t>
  </si>
  <si>
    <t>Pangwaun</t>
  </si>
  <si>
    <t>MMR015007</t>
  </si>
  <si>
    <t>Kokang Self-Administered Zone</t>
  </si>
  <si>
    <t>Konkyan</t>
  </si>
  <si>
    <t>MMR015023</t>
  </si>
  <si>
    <t>Laukkaing</t>
  </si>
  <si>
    <t>MMR015022</t>
  </si>
  <si>
    <t>Kyaukme</t>
  </si>
  <si>
    <t>Hsipaw</t>
  </si>
  <si>
    <t>MMR015014</t>
  </si>
  <si>
    <t>MMR015012</t>
  </si>
  <si>
    <t>Namtu</t>
  </si>
  <si>
    <t>MMR015015</t>
  </si>
  <si>
    <t>Nawnghkio</t>
  </si>
  <si>
    <t>MMR015013</t>
  </si>
  <si>
    <t>Lashio</t>
  </si>
  <si>
    <t>Hseni</t>
  </si>
  <si>
    <t>MMR015002</t>
  </si>
  <si>
    <t>Kunlong</t>
  </si>
  <si>
    <t>MMR015020</t>
  </si>
  <si>
    <t>MMR015001</t>
  </si>
  <si>
    <t>Mongyai</t>
  </si>
  <si>
    <t>MMR015003</t>
  </si>
  <si>
    <t>Tangyan</t>
  </si>
  <si>
    <t>MMR015004</t>
  </si>
  <si>
    <t>Matman</t>
  </si>
  <si>
    <t>MMR015024</t>
  </si>
  <si>
    <t>Narphan</t>
  </si>
  <si>
    <t>MMR015006</t>
  </si>
  <si>
    <t>Pangsang (Panghkam)</t>
  </si>
  <si>
    <t>MMR015005</t>
  </si>
  <si>
    <t>Mongmit</t>
  </si>
  <si>
    <t>Mabein</t>
  </si>
  <si>
    <t>MMR015018</t>
  </si>
  <si>
    <t>MMR015017</t>
  </si>
  <si>
    <t>Muse</t>
  </si>
  <si>
    <t>Kutkai</t>
  </si>
  <si>
    <t>MMR015011</t>
  </si>
  <si>
    <t>MMR015009</t>
  </si>
  <si>
    <t>Namhkan</t>
  </si>
  <si>
    <t>MMR015010</t>
  </si>
  <si>
    <t>Pa Laung Self-Administered Zone</t>
  </si>
  <si>
    <t>Manton</t>
  </si>
  <si>
    <t>MMR015019</t>
  </si>
  <si>
    <t>Namhsan</t>
  </si>
  <si>
    <t>MMR015016</t>
  </si>
  <si>
    <t>Shan (South)</t>
  </si>
  <si>
    <t>Danu Self-Administered Zone</t>
  </si>
  <si>
    <t>Pindaya</t>
  </si>
  <si>
    <t>MMR014006</t>
  </si>
  <si>
    <t>Ywangan</t>
  </si>
  <si>
    <t>MMR014007</t>
  </si>
  <si>
    <t>Langkho</t>
  </si>
  <si>
    <t>MMR014018</t>
  </si>
  <si>
    <t>Mawkmai</t>
  </si>
  <si>
    <t>MMR014020</t>
  </si>
  <si>
    <t>Mongnai</t>
  </si>
  <si>
    <t>MMR014019</t>
  </si>
  <si>
    <t>Mongpan</t>
  </si>
  <si>
    <t>MMR014021</t>
  </si>
  <si>
    <t>Loilen</t>
  </si>
  <si>
    <t>Kunhing</t>
  </si>
  <si>
    <t>MMR014014</t>
  </si>
  <si>
    <t>Kyethi</t>
  </si>
  <si>
    <t>MMR014015</t>
  </si>
  <si>
    <t>Laihka</t>
  </si>
  <si>
    <t>MMR014012</t>
  </si>
  <si>
    <t>MMR014011</t>
  </si>
  <si>
    <t>Monghsu</t>
  </si>
  <si>
    <t>MMR014017</t>
  </si>
  <si>
    <t>Mongkaing</t>
  </si>
  <si>
    <t>MMR014016</t>
  </si>
  <si>
    <t>Nansang</t>
  </si>
  <si>
    <t>MMR014013</t>
  </si>
  <si>
    <t>Pa-O Self-Administered Zone</t>
  </si>
  <si>
    <t>Hopong</t>
  </si>
  <si>
    <t>MMR014003</t>
  </si>
  <si>
    <t>Hsihseng</t>
  </si>
  <si>
    <t>MMR014004</t>
  </si>
  <si>
    <t>Pinlaung</t>
  </si>
  <si>
    <t>MMR014009</t>
  </si>
  <si>
    <t>Taunggyi</t>
  </si>
  <si>
    <t>Kalaw</t>
  </si>
  <si>
    <t>MMR014005</t>
  </si>
  <si>
    <t>Lawksawk</t>
  </si>
  <si>
    <t>MMR014008</t>
  </si>
  <si>
    <t>Nyaungshwe</t>
  </si>
  <si>
    <t>MMR014002</t>
  </si>
  <si>
    <t>Pekon</t>
  </si>
  <si>
    <t>MMR014010</t>
  </si>
  <si>
    <t>MMR014001</t>
  </si>
  <si>
    <t>Tanintharyi</t>
  </si>
  <si>
    <t>MMR006</t>
  </si>
  <si>
    <t>Dawei</t>
  </si>
  <si>
    <t>MMR006001</t>
  </si>
  <si>
    <t>Launglon</t>
  </si>
  <si>
    <t>MMR006002</t>
  </si>
  <si>
    <t>Thayetchaung</t>
  </si>
  <si>
    <t>MMR006003</t>
  </si>
  <si>
    <t>Yebyu</t>
  </si>
  <si>
    <t>MMR006004</t>
  </si>
  <si>
    <t>Kawthoung</t>
  </si>
  <si>
    <t>Bokpyin</t>
  </si>
  <si>
    <t>MMR006010</t>
  </si>
  <si>
    <t>MMR006009</t>
  </si>
  <si>
    <t>Myeik</t>
  </si>
  <si>
    <t>Kyunsu</t>
  </si>
  <si>
    <t>MMR006006</t>
  </si>
  <si>
    <t>MMR006005</t>
  </si>
  <si>
    <t>Palaw</t>
  </si>
  <si>
    <t>MMR006007</t>
  </si>
  <si>
    <t>MMR006008</t>
  </si>
  <si>
    <t>Yangon</t>
  </si>
  <si>
    <t>MMR013</t>
  </si>
  <si>
    <t>Yangon (East)</t>
  </si>
  <si>
    <t>Botahtaung</t>
  </si>
  <si>
    <t>MMR013017</t>
  </si>
  <si>
    <t>Dagon Myothit (East)</t>
  </si>
  <si>
    <t>MMR013020</t>
  </si>
  <si>
    <t>Dagon Myothit (North)</t>
  </si>
  <si>
    <t>MMR013019</t>
  </si>
  <si>
    <t>Dagon Myothit (Seikkan)</t>
  </si>
  <si>
    <t>MMR013021</t>
  </si>
  <si>
    <t>Dagon Myothit (South)</t>
  </si>
  <si>
    <t>MMR013018</t>
  </si>
  <si>
    <t>Dawbon</t>
  </si>
  <si>
    <t>MMR013014</t>
  </si>
  <si>
    <t>Mingalartaungnyunt</t>
  </si>
  <si>
    <t>MMR013022</t>
  </si>
  <si>
    <t>North Okkalapa</t>
  </si>
  <si>
    <t>MMR013012</t>
  </si>
  <si>
    <t>Pazundaung</t>
  </si>
  <si>
    <t>MMR013016</t>
  </si>
  <si>
    <t>South Okkalapa</t>
  </si>
  <si>
    <t>MMR013011</t>
  </si>
  <si>
    <t>Tamwe</t>
  </si>
  <si>
    <t>MMR013015</t>
  </si>
  <si>
    <t>Thaketa</t>
  </si>
  <si>
    <t>MMR013013</t>
  </si>
  <si>
    <t>Thingangyun</t>
  </si>
  <si>
    <t>MMR013009</t>
  </si>
  <si>
    <t>Yankin</t>
  </si>
  <si>
    <t>MMR013010</t>
  </si>
  <si>
    <t>Yangon (North)</t>
  </si>
  <si>
    <t>Hlaingtharya</t>
  </si>
  <si>
    <t>MMR013008</t>
  </si>
  <si>
    <t>Hlegu</t>
  </si>
  <si>
    <t>MMR013004</t>
  </si>
  <si>
    <t>Hmawbi</t>
  </si>
  <si>
    <t>MMR013003</t>
  </si>
  <si>
    <t>MMR013006</t>
  </si>
  <si>
    <t>Insein</t>
  </si>
  <si>
    <t>MMR013001</t>
  </si>
  <si>
    <t>Mingaladon</t>
  </si>
  <si>
    <t>MMR013002</t>
  </si>
  <si>
    <t>Shwepyithar</t>
  </si>
  <si>
    <t>MMR013007</t>
  </si>
  <si>
    <t>Taikkyi</t>
  </si>
  <si>
    <t>MMR013005</t>
  </si>
  <si>
    <t>Yangon (South)</t>
  </si>
  <si>
    <t>Cocokyun</t>
  </si>
  <si>
    <t>MMR013032</t>
  </si>
  <si>
    <t>Dala</t>
  </si>
  <si>
    <t>MMR013030</t>
  </si>
  <si>
    <t>Kawhmu</t>
  </si>
  <si>
    <t>MMR013028</t>
  </si>
  <si>
    <t>Kayan</t>
  </si>
  <si>
    <t>MMR013026</t>
  </si>
  <si>
    <t>Kungyangon</t>
  </si>
  <si>
    <t>MMR013029</t>
  </si>
  <si>
    <t>Kyauktan</t>
  </si>
  <si>
    <t>MMR013024</t>
  </si>
  <si>
    <t>Seikgyikanaungto</t>
  </si>
  <si>
    <t>MMR013031</t>
  </si>
  <si>
    <t>Thanlyin</t>
  </si>
  <si>
    <t>MMR013023</t>
  </si>
  <si>
    <t>Thongwa</t>
  </si>
  <si>
    <t>MMR013025</t>
  </si>
  <si>
    <t>Twantay</t>
  </si>
  <si>
    <t>MMR013027</t>
  </si>
  <si>
    <t>Yangon (West)</t>
  </si>
  <si>
    <t>Ahlone</t>
  </si>
  <si>
    <t>MMR013037</t>
  </si>
  <si>
    <t>Bahan</t>
  </si>
  <si>
    <t>MMR013044</t>
  </si>
  <si>
    <t>Dagon</t>
  </si>
  <si>
    <t>MMR013043</t>
  </si>
  <si>
    <t>Hlaing</t>
  </si>
  <si>
    <t>MMR013040</t>
  </si>
  <si>
    <t>Kamaryut</t>
  </si>
  <si>
    <t>MMR013041</t>
  </si>
  <si>
    <t>Kyauktada</t>
  </si>
  <si>
    <t>MMR013033</t>
  </si>
  <si>
    <t>Kyeemyindaing</t>
  </si>
  <si>
    <t>MMR013038</t>
  </si>
  <si>
    <t>Lanmadaw</t>
  </si>
  <si>
    <t>MMR013035</t>
  </si>
  <si>
    <t>Latha</t>
  </si>
  <si>
    <t>MMR013036</t>
  </si>
  <si>
    <t>Mayangone</t>
  </si>
  <si>
    <t>MMR013042</t>
  </si>
  <si>
    <t>Pabedan</t>
  </si>
  <si>
    <t>MMR013034</t>
  </si>
  <si>
    <t>Sanchaung</t>
  </si>
  <si>
    <t>MMR013039</t>
  </si>
  <si>
    <t>Seikkan</t>
  </si>
  <si>
    <t>MMR013045</t>
  </si>
  <si>
    <t>EDU Target _Total</t>
  </si>
  <si>
    <t>Za Bu Thi Ri</t>
  </si>
  <si>
    <t>MMR018002</t>
  </si>
  <si>
    <t>Zay Yar Thi Ri</t>
  </si>
  <si>
    <t>MMR018001</t>
  </si>
  <si>
    <t>Tatkon</t>
  </si>
  <si>
    <t>MMR018003</t>
  </si>
  <si>
    <t>EDU Reach Total</t>
  </si>
  <si>
    <t>% of Total Reach</t>
  </si>
  <si>
    <t>Reach</t>
  </si>
  <si>
    <t xml:space="preserve">Feasibility </t>
  </si>
  <si>
    <t>Feasibility options</t>
  </si>
  <si>
    <t>Yes</t>
  </si>
  <si>
    <t>No</t>
  </si>
  <si>
    <t>Sub-national Coordination Hub</t>
  </si>
  <si>
    <t>Coordnation Hub</t>
  </si>
  <si>
    <t>SE</t>
  </si>
  <si>
    <t>NE</t>
  </si>
  <si>
    <t>NW</t>
  </si>
  <si>
    <t xml:space="preserve">National </t>
  </si>
  <si>
    <t>Summary Analysis</t>
  </si>
  <si>
    <t>Coordination Hub</t>
  </si>
  <si>
    <t># of Locations 3-5 severity ranking</t>
  </si>
  <si>
    <t>%ge of Locations 4-5 severity ranking</t>
  </si>
  <si>
    <t>%ge of Prog Feasibility</t>
  </si>
  <si>
    <t>%ge Beneficiary reach Todate</t>
  </si>
  <si>
    <t>North East</t>
  </si>
  <si>
    <t>North West</t>
  </si>
  <si>
    <t>South East</t>
  </si>
  <si>
    <t>National</t>
  </si>
  <si>
    <t>Totals/Avg</t>
  </si>
  <si>
    <t>Priority color code</t>
  </si>
  <si>
    <t>Priority 1</t>
  </si>
  <si>
    <t>Priority 2</t>
  </si>
  <si>
    <t>Priority 3</t>
  </si>
  <si>
    <t>Myanmar Geographic Prioritization - ECW MYRP Development_June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</si>
</sst>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rgb="FFFF000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6" borderId="0" xfId="0" applyFill="1"/>
    <xf numFmtId="0" fontId="0" fillId="7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9" fontId="2" fillId="3" borderId="9" xfId="2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164" fontId="2" fillId="3" borderId="3" xfId="1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5" borderId="8" xfId="0" applyFont="1" applyFill="1" applyBorder="1"/>
    <xf numFmtId="0" fontId="2" fillId="5" borderId="8" xfId="0" applyFont="1" applyFill="1" applyBorder="1" applyAlignment="1">
      <alignment horizontal="center" vertical="center"/>
    </xf>
    <xf numFmtId="9" fontId="2" fillId="5" borderId="9" xfId="2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1" applyNumberFormat="1" applyFont="1" applyBorder="1"/>
    <xf numFmtId="1" fontId="2" fillId="3" borderId="8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1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/>
    <xf numFmtId="9" fontId="2" fillId="0" borderId="0" xfId="2" applyFont="1" applyBorder="1"/>
    <xf numFmtId="9" fontId="2" fillId="0" borderId="0" xfId="0" applyNumberFormat="1" applyFont="1" applyBorder="1"/>
    <xf numFmtId="9" fontId="2" fillId="0" borderId="16" xfId="0" applyNumberFormat="1" applyFont="1" applyBorder="1"/>
    <xf numFmtId="0" fontId="3" fillId="0" borderId="0" xfId="0" applyFont="1"/>
    <xf numFmtId="0" fontId="3" fillId="0" borderId="0" xfId="0" applyFont="1" applyBorder="1"/>
    <xf numFmtId="9" fontId="3" fillId="0" borderId="0" xfId="0" applyNumberFormat="1" applyFont="1" applyBorder="1"/>
    <xf numFmtId="9" fontId="3" fillId="0" borderId="16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8" borderId="15" xfId="0" applyFont="1" applyFill="1" applyBorder="1"/>
    <xf numFmtId="0" fontId="3" fillId="8" borderId="0" xfId="0" applyFont="1" applyFill="1" applyBorder="1" applyAlignment="1">
      <alignment wrapText="1"/>
    </xf>
    <xf numFmtId="0" fontId="3" fillId="8" borderId="16" xfId="0" applyFont="1" applyFill="1" applyBorder="1" applyAlignment="1">
      <alignment wrapText="1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2" fillId="10" borderId="8" xfId="0" applyFont="1" applyFill="1" applyBorder="1"/>
    <xf numFmtId="0" fontId="2" fillId="12" borderId="8" xfId="0" applyFont="1" applyFill="1" applyBorder="1"/>
    <xf numFmtId="43" fontId="2" fillId="13" borderId="8" xfId="1" applyNumberFormat="1" applyFont="1" applyFill="1" applyBorder="1"/>
    <xf numFmtId="0" fontId="2" fillId="0" borderId="0" xfId="0" applyFont="1" applyAlignment="1">
      <alignment horizontal="center"/>
    </xf>
    <xf numFmtId="0" fontId="2" fillId="7" borderId="0" xfId="0" applyFont="1" applyFill="1"/>
    <xf numFmtId="0" fontId="2" fillId="11" borderId="0" xfId="0" applyFont="1" applyFill="1"/>
    <xf numFmtId="0" fontId="2" fillId="9" borderId="0" xfId="0" applyFont="1" applyFill="1"/>
    <xf numFmtId="0" fontId="2" fillId="0" borderId="0" xfId="0" applyFont="1" applyAlignment="1"/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theme="4" tint="0.79998168889431442"/>
          <bgColor theme="4" tint="0.79998168889431442"/>
        </patternFill>
      </fill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3:K330" totalsRowShown="0" headerRowDxfId="15" dataDxfId="13" headerRowBorderDxfId="14" tableBorderDxfId="12" totalsRowBorderDxfId="11">
  <autoFilter ref="A3:K330"/>
  <sortState ref="A2:I328">
    <sortCondition ref="A2:A328"/>
    <sortCondition ref="C2:C328"/>
    <sortCondition ref="D2:D328"/>
  </sortState>
  <tableColumns count="11">
    <tableColumn id="1" name="State" dataDxfId="10"/>
    <tableColumn id="2" name="STATE PCODE" dataDxfId="9"/>
    <tableColumn id="3" name="District" dataDxfId="8"/>
    <tableColumn id="4" name=" Township " dataDxfId="7"/>
    <tableColumn id="5" name="Township Pcode" dataDxfId="6"/>
    <tableColumn id="6" name="Priority color code" dataDxfId="5"/>
    <tableColumn id="7" name="EDU Target _Total" dataDxfId="4">
      <calculatedColumnFormula>VLOOKUP(E4:E330,$Q$4:$R$333,2,FALSE)</calculatedColumnFormula>
    </tableColumn>
    <tableColumn id="8" name="EDU Reach Total" dataDxfId="3">
      <calculatedColumnFormula>VLOOKUP(Table2[Township Pcode],$T$4:$U$62,2,FALSE)</calculatedColumnFormula>
    </tableColumn>
    <tableColumn id="10" name="% of Total Reach" dataDxfId="2" dataCellStyle="Percent">
      <calculatedColumnFormula>Table2[[#This Row],[EDU Reach Total]]/Table2[[#This Row],[EDU Target _Total]]</calculatedColumnFormula>
    </tableColumn>
    <tableColumn id="9" name="Feasibility " dataDxfId="1"/>
    <tableColumn id="11" name="Sub-national Coordination Hub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6"/>
  <sheetViews>
    <sheetView tabSelected="1" workbookViewId="0">
      <selection activeCell="D17" sqref="D17"/>
    </sheetView>
  </sheetViews>
  <sheetFormatPr defaultRowHeight="14.5" x14ac:dyDescent="0.35"/>
  <cols>
    <col min="1" max="2" width="15.1796875" style="3" customWidth="1"/>
    <col min="3" max="3" width="16.7265625" style="3" customWidth="1"/>
    <col min="4" max="5" width="17.54296875" style="3" customWidth="1"/>
    <col min="6" max="6" width="18.36328125" style="3" customWidth="1"/>
    <col min="7" max="7" width="16.26953125" style="3" customWidth="1"/>
    <col min="8" max="8" width="15.81640625" style="3" customWidth="1"/>
    <col min="9" max="9" width="15.26953125" style="38" customWidth="1"/>
    <col min="10" max="11" width="15.26953125" style="4" customWidth="1"/>
    <col min="12" max="12" width="15" style="3" customWidth="1"/>
    <col min="13" max="13" width="13.453125" style="3" customWidth="1"/>
    <col min="14" max="14" width="14" style="3" customWidth="1"/>
    <col min="15" max="15" width="14.26953125" style="3" customWidth="1"/>
    <col min="16" max="16" width="13" style="3" customWidth="1"/>
    <col min="17" max="17" width="15" style="3" customWidth="1"/>
    <col min="18" max="18" width="16.1796875" style="3" customWidth="1"/>
    <col min="19" max="19" width="8.7265625" style="3"/>
    <col min="20" max="20" width="15.26953125" style="3" customWidth="1"/>
    <col min="21" max="16384" width="8.7265625" style="3"/>
  </cols>
  <sheetData>
    <row r="1" spans="1:21" x14ac:dyDescent="0.35">
      <c r="C1" s="68" t="s">
        <v>733</v>
      </c>
      <c r="D1" s="68"/>
      <c r="E1" s="68"/>
      <c r="F1" s="68"/>
      <c r="G1" s="68"/>
      <c r="H1" s="68"/>
      <c r="I1" s="68"/>
    </row>
    <row r="2" spans="1:21" x14ac:dyDescent="0.35">
      <c r="C2" s="68"/>
      <c r="D2" s="68"/>
      <c r="E2" s="68"/>
      <c r="F2" s="68"/>
      <c r="G2" s="68"/>
      <c r="H2" s="68"/>
      <c r="I2" s="68"/>
    </row>
    <row r="3" spans="1:21" ht="29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729</v>
      </c>
      <c r="G3" s="7" t="s">
        <v>698</v>
      </c>
      <c r="H3" s="6" t="s">
        <v>705</v>
      </c>
      <c r="I3" s="8" t="s">
        <v>706</v>
      </c>
      <c r="J3" s="9" t="s">
        <v>708</v>
      </c>
      <c r="K3" s="10" t="s">
        <v>712</v>
      </c>
      <c r="M3" s="11" t="s">
        <v>0</v>
      </c>
      <c r="N3" s="12" t="s">
        <v>1</v>
      </c>
      <c r="O3" s="12" t="s">
        <v>2</v>
      </c>
      <c r="P3" s="12" t="s">
        <v>3</v>
      </c>
      <c r="Q3" s="12" t="s">
        <v>4</v>
      </c>
      <c r="R3" s="13" t="s">
        <v>698</v>
      </c>
      <c r="T3" s="14" t="s">
        <v>4</v>
      </c>
      <c r="U3" s="14" t="s">
        <v>707</v>
      </c>
    </row>
    <row r="4" spans="1:21" x14ac:dyDescent="0.35">
      <c r="A4" s="15" t="s">
        <v>5</v>
      </c>
      <c r="B4" s="16" t="s">
        <v>6</v>
      </c>
      <c r="C4" s="16" t="s">
        <v>7</v>
      </c>
      <c r="D4" s="16" t="s">
        <v>7</v>
      </c>
      <c r="E4" s="16" t="s">
        <v>8</v>
      </c>
      <c r="F4" s="60"/>
      <c r="G4" s="16">
        <f t="shared" ref="G4:G67" si="0">VLOOKUP(E4:E330,$Q$4:$R$333,2,FALSE)</f>
        <v>4743</v>
      </c>
      <c r="H4" s="17">
        <v>0</v>
      </c>
      <c r="I4" s="18">
        <f>Table2[[#This Row],[EDU Reach Total]]/Table2[[#This Row],[EDU Target _Total]]</f>
        <v>0</v>
      </c>
      <c r="J4" s="19" t="s">
        <v>710</v>
      </c>
      <c r="K4" s="20" t="s">
        <v>717</v>
      </c>
      <c r="M4" s="21" t="s">
        <v>5</v>
      </c>
      <c r="N4" s="22" t="s">
        <v>6</v>
      </c>
      <c r="O4" s="22" t="s">
        <v>7</v>
      </c>
      <c r="P4" s="22" t="s">
        <v>7</v>
      </c>
      <c r="Q4" s="22" t="s">
        <v>8</v>
      </c>
      <c r="R4" s="23">
        <v>4743</v>
      </c>
      <c r="T4" s="3" t="s">
        <v>271</v>
      </c>
      <c r="U4" s="3">
        <v>722</v>
      </c>
    </row>
    <row r="5" spans="1:21" x14ac:dyDescent="0.35">
      <c r="A5" s="24" t="s">
        <v>5</v>
      </c>
      <c r="B5" s="25" t="s">
        <v>6</v>
      </c>
      <c r="C5" s="25" t="s">
        <v>7</v>
      </c>
      <c r="D5" s="25" t="s">
        <v>9</v>
      </c>
      <c r="E5" s="25" t="s">
        <v>10</v>
      </c>
      <c r="F5" s="60"/>
      <c r="G5" s="26">
        <f t="shared" si="0"/>
        <v>3005</v>
      </c>
      <c r="H5" s="27">
        <v>0</v>
      </c>
      <c r="I5" s="28">
        <f>Table2[[#This Row],[EDU Reach Total]]/Table2[[#This Row],[EDU Target _Total]]</f>
        <v>0</v>
      </c>
      <c r="J5" s="29" t="s">
        <v>710</v>
      </c>
      <c r="K5" s="30" t="s">
        <v>717</v>
      </c>
      <c r="M5" s="31" t="s">
        <v>5</v>
      </c>
      <c r="N5" s="32" t="s">
        <v>6</v>
      </c>
      <c r="O5" s="32" t="s">
        <v>7</v>
      </c>
      <c r="P5" s="32" t="s">
        <v>17</v>
      </c>
      <c r="Q5" s="32" t="s">
        <v>18</v>
      </c>
      <c r="R5" s="33">
        <v>2357</v>
      </c>
      <c r="T5" s="3" t="s">
        <v>141</v>
      </c>
      <c r="U5" s="3">
        <v>1154</v>
      </c>
    </row>
    <row r="6" spans="1:21" x14ac:dyDescent="0.35">
      <c r="A6" s="15" t="s">
        <v>5</v>
      </c>
      <c r="B6" s="16" t="s">
        <v>6</v>
      </c>
      <c r="C6" s="16" t="s">
        <v>7</v>
      </c>
      <c r="D6" s="16" t="s">
        <v>11</v>
      </c>
      <c r="E6" s="16" t="s">
        <v>12</v>
      </c>
      <c r="F6" s="60"/>
      <c r="G6" s="16">
        <f t="shared" si="0"/>
        <v>1347</v>
      </c>
      <c r="H6" s="17">
        <v>0</v>
      </c>
      <c r="I6" s="18">
        <f>Table2[[#This Row],[EDU Reach Total]]/Table2[[#This Row],[EDU Target _Total]]</f>
        <v>0</v>
      </c>
      <c r="J6" s="34" t="s">
        <v>710</v>
      </c>
      <c r="K6" s="20" t="s">
        <v>717</v>
      </c>
      <c r="M6" s="21" t="s">
        <v>5</v>
      </c>
      <c r="N6" s="22" t="s">
        <v>6</v>
      </c>
      <c r="O6" s="22" t="s">
        <v>7</v>
      </c>
      <c r="P6" s="22" t="s">
        <v>13</v>
      </c>
      <c r="Q6" s="22" t="s">
        <v>14</v>
      </c>
      <c r="R6" s="23">
        <v>1444</v>
      </c>
      <c r="T6" s="3" t="s">
        <v>332</v>
      </c>
      <c r="U6" s="3">
        <v>758</v>
      </c>
    </row>
    <row r="7" spans="1:21" x14ac:dyDescent="0.35">
      <c r="A7" s="24" t="s">
        <v>5</v>
      </c>
      <c r="B7" s="25" t="s">
        <v>6</v>
      </c>
      <c r="C7" s="25" t="s">
        <v>7</v>
      </c>
      <c r="D7" s="25" t="s">
        <v>13</v>
      </c>
      <c r="E7" s="25" t="s">
        <v>14</v>
      </c>
      <c r="F7" s="60"/>
      <c r="G7" s="26">
        <f t="shared" si="0"/>
        <v>1444</v>
      </c>
      <c r="H7" s="27">
        <v>0</v>
      </c>
      <c r="I7" s="28">
        <f>Table2[[#This Row],[EDU Reach Total]]/Table2[[#This Row],[EDU Target _Total]]</f>
        <v>0</v>
      </c>
      <c r="J7" s="29" t="s">
        <v>710</v>
      </c>
      <c r="K7" s="30" t="s">
        <v>717</v>
      </c>
      <c r="M7" s="31" t="s">
        <v>5</v>
      </c>
      <c r="N7" s="32" t="s">
        <v>6</v>
      </c>
      <c r="O7" s="32" t="s">
        <v>7</v>
      </c>
      <c r="P7" s="32" t="s">
        <v>15</v>
      </c>
      <c r="Q7" s="32" t="s">
        <v>16</v>
      </c>
      <c r="R7" s="33">
        <v>3063</v>
      </c>
      <c r="T7" s="3" t="s">
        <v>364</v>
      </c>
      <c r="U7" s="3">
        <v>3058</v>
      </c>
    </row>
    <row r="8" spans="1:21" x14ac:dyDescent="0.35">
      <c r="A8" s="15" t="s">
        <v>5</v>
      </c>
      <c r="B8" s="16" t="s">
        <v>6</v>
      </c>
      <c r="C8" s="16" t="s">
        <v>7</v>
      </c>
      <c r="D8" s="16" t="s">
        <v>15</v>
      </c>
      <c r="E8" s="16" t="s">
        <v>16</v>
      </c>
      <c r="F8" s="60"/>
      <c r="G8" s="16">
        <f t="shared" si="0"/>
        <v>3063</v>
      </c>
      <c r="H8" s="17">
        <v>0</v>
      </c>
      <c r="I8" s="18">
        <f>Table2[[#This Row],[EDU Reach Total]]/Table2[[#This Row],[EDU Target _Total]]</f>
        <v>0</v>
      </c>
      <c r="J8" s="34" t="s">
        <v>710</v>
      </c>
      <c r="K8" s="20" t="s">
        <v>717</v>
      </c>
      <c r="M8" s="21" t="s">
        <v>5</v>
      </c>
      <c r="N8" s="22" t="s">
        <v>6</v>
      </c>
      <c r="O8" s="22" t="s">
        <v>7</v>
      </c>
      <c r="P8" s="22" t="s">
        <v>11</v>
      </c>
      <c r="Q8" s="22" t="s">
        <v>12</v>
      </c>
      <c r="R8" s="23">
        <v>1347</v>
      </c>
      <c r="T8" s="3" t="s">
        <v>217</v>
      </c>
      <c r="U8" s="3">
        <v>619</v>
      </c>
    </row>
    <row r="9" spans="1:21" x14ac:dyDescent="0.35">
      <c r="A9" s="24" t="s">
        <v>5</v>
      </c>
      <c r="B9" s="25" t="s">
        <v>6</v>
      </c>
      <c r="C9" s="25" t="s">
        <v>7</v>
      </c>
      <c r="D9" s="25" t="s">
        <v>17</v>
      </c>
      <c r="E9" s="25" t="s">
        <v>18</v>
      </c>
      <c r="F9" s="60"/>
      <c r="G9" s="26">
        <f t="shared" si="0"/>
        <v>2357</v>
      </c>
      <c r="H9" s="27">
        <v>0</v>
      </c>
      <c r="I9" s="28">
        <f>Table2[[#This Row],[EDU Reach Total]]/Table2[[#This Row],[EDU Target _Total]]</f>
        <v>0</v>
      </c>
      <c r="J9" s="29" t="s">
        <v>710</v>
      </c>
      <c r="K9" s="30" t="s">
        <v>717</v>
      </c>
      <c r="M9" s="31" t="s">
        <v>5</v>
      </c>
      <c r="N9" s="32" t="s">
        <v>6</v>
      </c>
      <c r="O9" s="32" t="s">
        <v>7</v>
      </c>
      <c r="P9" s="32" t="s">
        <v>9</v>
      </c>
      <c r="Q9" s="32" t="s">
        <v>10</v>
      </c>
      <c r="R9" s="33">
        <v>3005</v>
      </c>
      <c r="T9" s="3" t="s">
        <v>320</v>
      </c>
      <c r="U9" s="3">
        <v>1688</v>
      </c>
    </row>
    <row r="10" spans="1:21" x14ac:dyDescent="0.35">
      <c r="A10" s="15" t="s">
        <v>5</v>
      </c>
      <c r="B10" s="16" t="s">
        <v>6</v>
      </c>
      <c r="C10" s="16" t="s">
        <v>19</v>
      </c>
      <c r="D10" s="16" t="s">
        <v>19</v>
      </c>
      <c r="E10" s="16" t="s">
        <v>20</v>
      </c>
      <c r="F10" s="60"/>
      <c r="G10" s="16">
        <f t="shared" si="0"/>
        <v>4418</v>
      </c>
      <c r="H10" s="17">
        <v>0</v>
      </c>
      <c r="I10" s="18">
        <f>Table2[[#This Row],[EDU Reach Total]]/Table2[[#This Row],[EDU Target _Total]]</f>
        <v>0</v>
      </c>
      <c r="J10" s="34" t="s">
        <v>711</v>
      </c>
      <c r="K10" s="20" t="s">
        <v>717</v>
      </c>
      <c r="M10" s="21" t="s">
        <v>5</v>
      </c>
      <c r="N10" s="22" t="s">
        <v>6</v>
      </c>
      <c r="O10" s="22" t="s">
        <v>19</v>
      </c>
      <c r="P10" s="22" t="s">
        <v>19</v>
      </c>
      <c r="Q10" s="22" t="s">
        <v>20</v>
      </c>
      <c r="R10" s="23">
        <v>4418</v>
      </c>
      <c r="T10" s="3" t="s">
        <v>156</v>
      </c>
      <c r="U10" s="3">
        <v>392</v>
      </c>
    </row>
    <row r="11" spans="1:21" x14ac:dyDescent="0.35">
      <c r="A11" s="24" t="s">
        <v>5</v>
      </c>
      <c r="B11" s="25" t="s">
        <v>6</v>
      </c>
      <c r="C11" s="25" t="s">
        <v>19</v>
      </c>
      <c r="D11" s="25" t="s">
        <v>21</v>
      </c>
      <c r="E11" s="25" t="s">
        <v>22</v>
      </c>
      <c r="F11" s="60"/>
      <c r="G11" s="26">
        <f t="shared" si="0"/>
        <v>4363</v>
      </c>
      <c r="H11" s="27">
        <v>0</v>
      </c>
      <c r="I11" s="28">
        <f>Table2[[#This Row],[EDU Reach Total]]/Table2[[#This Row],[EDU Target _Total]]</f>
        <v>0</v>
      </c>
      <c r="J11" s="29" t="s">
        <v>711</v>
      </c>
      <c r="K11" s="30" t="s">
        <v>717</v>
      </c>
      <c r="M11" s="31" t="s">
        <v>5</v>
      </c>
      <c r="N11" s="32" t="s">
        <v>6</v>
      </c>
      <c r="O11" s="32" t="s">
        <v>19</v>
      </c>
      <c r="P11" s="32" t="s">
        <v>21</v>
      </c>
      <c r="Q11" s="32" t="s">
        <v>22</v>
      </c>
      <c r="R11" s="33">
        <v>4363</v>
      </c>
      <c r="T11" s="3" t="s">
        <v>186</v>
      </c>
      <c r="U11" s="3">
        <v>891</v>
      </c>
    </row>
    <row r="12" spans="1:21" x14ac:dyDescent="0.35">
      <c r="A12" s="15" t="s">
        <v>5</v>
      </c>
      <c r="B12" s="16" t="s">
        <v>6</v>
      </c>
      <c r="C12" s="16" t="s">
        <v>23</v>
      </c>
      <c r="D12" s="16" t="s">
        <v>24</v>
      </c>
      <c r="E12" s="16" t="s">
        <v>25</v>
      </c>
      <c r="F12" s="61"/>
      <c r="G12" s="16">
        <f t="shared" si="0"/>
        <v>2514</v>
      </c>
      <c r="H12" s="17">
        <v>0</v>
      </c>
      <c r="I12" s="18">
        <f>Table2[[#This Row],[EDU Reach Total]]/Table2[[#This Row],[EDU Target _Total]]</f>
        <v>0</v>
      </c>
      <c r="J12" s="34" t="s">
        <v>711</v>
      </c>
      <c r="K12" s="20" t="s">
        <v>717</v>
      </c>
      <c r="M12" s="21" t="s">
        <v>5</v>
      </c>
      <c r="N12" s="22" t="s">
        <v>6</v>
      </c>
      <c r="O12" s="22" t="s">
        <v>23</v>
      </c>
      <c r="P12" s="22" t="s">
        <v>23</v>
      </c>
      <c r="Q12" s="22" t="s">
        <v>26</v>
      </c>
      <c r="R12" s="23">
        <v>4402</v>
      </c>
      <c r="T12" s="3" t="s">
        <v>127</v>
      </c>
      <c r="U12" s="3">
        <v>4357</v>
      </c>
    </row>
    <row r="13" spans="1:21" x14ac:dyDescent="0.35">
      <c r="A13" s="24" t="s">
        <v>5</v>
      </c>
      <c r="B13" s="25" t="s">
        <v>6</v>
      </c>
      <c r="C13" s="25" t="s">
        <v>23</v>
      </c>
      <c r="D13" s="25" t="s">
        <v>23</v>
      </c>
      <c r="E13" s="25" t="s">
        <v>26</v>
      </c>
      <c r="F13" s="61"/>
      <c r="G13" s="26">
        <f t="shared" si="0"/>
        <v>4402</v>
      </c>
      <c r="H13" s="27">
        <v>0</v>
      </c>
      <c r="I13" s="28">
        <f>Table2[[#This Row],[EDU Reach Total]]/Table2[[#This Row],[EDU Target _Total]]</f>
        <v>0</v>
      </c>
      <c r="J13" s="29" t="s">
        <v>711</v>
      </c>
      <c r="K13" s="30" t="s">
        <v>717</v>
      </c>
      <c r="M13" s="31" t="s">
        <v>5</v>
      </c>
      <c r="N13" s="32" t="s">
        <v>6</v>
      </c>
      <c r="O13" s="32" t="s">
        <v>23</v>
      </c>
      <c r="P13" s="32" t="s">
        <v>29</v>
      </c>
      <c r="Q13" s="32" t="s">
        <v>30</v>
      </c>
      <c r="R13" s="33">
        <v>3708</v>
      </c>
      <c r="T13" s="3" t="s">
        <v>196</v>
      </c>
      <c r="U13" s="3">
        <v>1433</v>
      </c>
    </row>
    <row r="14" spans="1:21" x14ac:dyDescent="0.35">
      <c r="A14" s="15" t="s">
        <v>5</v>
      </c>
      <c r="B14" s="16" t="s">
        <v>6</v>
      </c>
      <c r="C14" s="16" t="s">
        <v>23</v>
      </c>
      <c r="D14" s="16" t="s">
        <v>27</v>
      </c>
      <c r="E14" s="16" t="s">
        <v>28</v>
      </c>
      <c r="F14" s="61"/>
      <c r="G14" s="16">
        <f t="shared" si="0"/>
        <v>3026</v>
      </c>
      <c r="H14" s="17">
        <v>0</v>
      </c>
      <c r="I14" s="18">
        <f>Table2[[#This Row],[EDU Reach Total]]/Table2[[#This Row],[EDU Target _Total]]</f>
        <v>0</v>
      </c>
      <c r="J14" s="34" t="s">
        <v>711</v>
      </c>
      <c r="K14" s="20" t="s">
        <v>717</v>
      </c>
      <c r="M14" s="21" t="s">
        <v>5</v>
      </c>
      <c r="N14" s="22" t="s">
        <v>6</v>
      </c>
      <c r="O14" s="22" t="s">
        <v>23</v>
      </c>
      <c r="P14" s="22" t="s">
        <v>27</v>
      </c>
      <c r="Q14" s="22" t="s">
        <v>28</v>
      </c>
      <c r="R14" s="23">
        <v>3026</v>
      </c>
      <c r="T14" s="3" t="s">
        <v>197</v>
      </c>
      <c r="U14" s="3">
        <v>722</v>
      </c>
    </row>
    <row r="15" spans="1:21" x14ac:dyDescent="0.35">
      <c r="A15" s="24" t="s">
        <v>5</v>
      </c>
      <c r="B15" s="25" t="s">
        <v>6</v>
      </c>
      <c r="C15" s="25" t="s">
        <v>23</v>
      </c>
      <c r="D15" s="25" t="s">
        <v>29</v>
      </c>
      <c r="E15" s="25" t="s">
        <v>30</v>
      </c>
      <c r="F15" s="61"/>
      <c r="G15" s="26">
        <f t="shared" si="0"/>
        <v>3708</v>
      </c>
      <c r="H15" s="27">
        <v>0</v>
      </c>
      <c r="I15" s="28">
        <f>Table2[[#This Row],[EDU Reach Total]]/Table2[[#This Row],[EDU Target _Total]]</f>
        <v>0</v>
      </c>
      <c r="J15" s="29" t="s">
        <v>711</v>
      </c>
      <c r="K15" s="30" t="s">
        <v>717</v>
      </c>
      <c r="M15" s="31" t="s">
        <v>5</v>
      </c>
      <c r="N15" s="32" t="s">
        <v>6</v>
      </c>
      <c r="O15" s="32" t="s">
        <v>23</v>
      </c>
      <c r="P15" s="32" t="s">
        <v>24</v>
      </c>
      <c r="Q15" s="32" t="s">
        <v>25</v>
      </c>
      <c r="R15" s="33">
        <v>2514</v>
      </c>
      <c r="T15" s="3" t="s">
        <v>150</v>
      </c>
      <c r="U15" s="3">
        <v>63</v>
      </c>
    </row>
    <row r="16" spans="1:21" x14ac:dyDescent="0.35">
      <c r="A16" s="15" t="s">
        <v>5</v>
      </c>
      <c r="B16" s="16" t="s">
        <v>6</v>
      </c>
      <c r="C16" s="16" t="s">
        <v>31</v>
      </c>
      <c r="D16" s="16" t="s">
        <v>32</v>
      </c>
      <c r="E16" s="16" t="s">
        <v>33</v>
      </c>
      <c r="F16" s="60"/>
      <c r="G16" s="16">
        <f t="shared" si="0"/>
        <v>2720</v>
      </c>
      <c r="H16" s="17">
        <v>0</v>
      </c>
      <c r="I16" s="18">
        <f>Table2[[#This Row],[EDU Reach Total]]/Table2[[#This Row],[EDU Target _Total]]</f>
        <v>0</v>
      </c>
      <c r="J16" s="34" t="s">
        <v>710</v>
      </c>
      <c r="K16" s="20" t="s">
        <v>717</v>
      </c>
      <c r="M16" s="21" t="s">
        <v>5</v>
      </c>
      <c r="N16" s="22" t="s">
        <v>6</v>
      </c>
      <c r="O16" s="22" t="s">
        <v>31</v>
      </c>
      <c r="P16" s="22" t="s">
        <v>31</v>
      </c>
      <c r="Q16" s="22" t="s">
        <v>34</v>
      </c>
      <c r="R16" s="23">
        <v>4185</v>
      </c>
      <c r="T16" s="3" t="s">
        <v>181</v>
      </c>
      <c r="U16" s="3">
        <v>1746</v>
      </c>
    </row>
    <row r="17" spans="1:21" x14ac:dyDescent="0.35">
      <c r="A17" s="24" t="s">
        <v>5</v>
      </c>
      <c r="B17" s="25" t="s">
        <v>6</v>
      </c>
      <c r="C17" s="25" t="s">
        <v>31</v>
      </c>
      <c r="D17" s="25" t="s">
        <v>31</v>
      </c>
      <c r="E17" s="25" t="s">
        <v>34</v>
      </c>
      <c r="F17" s="61"/>
      <c r="G17" s="26">
        <f t="shared" si="0"/>
        <v>4185</v>
      </c>
      <c r="H17" s="27">
        <v>0</v>
      </c>
      <c r="I17" s="28">
        <f>Table2[[#This Row],[EDU Reach Total]]/Table2[[#This Row],[EDU Target _Total]]</f>
        <v>0</v>
      </c>
      <c r="J17" s="29" t="s">
        <v>710</v>
      </c>
      <c r="K17" s="30" t="s">
        <v>717</v>
      </c>
      <c r="M17" s="31" t="s">
        <v>5</v>
      </c>
      <c r="N17" s="32" t="s">
        <v>6</v>
      </c>
      <c r="O17" s="32" t="s">
        <v>31</v>
      </c>
      <c r="P17" s="32" t="s">
        <v>32</v>
      </c>
      <c r="Q17" s="32" t="s">
        <v>33</v>
      </c>
      <c r="R17" s="33">
        <v>2720</v>
      </c>
      <c r="T17" s="3" t="s">
        <v>188</v>
      </c>
      <c r="U17" s="3">
        <v>994</v>
      </c>
    </row>
    <row r="18" spans="1:21" x14ac:dyDescent="0.35">
      <c r="A18" s="15" t="s">
        <v>5</v>
      </c>
      <c r="B18" s="16" t="s">
        <v>6</v>
      </c>
      <c r="C18" s="16" t="s">
        <v>31</v>
      </c>
      <c r="D18" s="16" t="s">
        <v>35</v>
      </c>
      <c r="E18" s="16" t="s">
        <v>36</v>
      </c>
      <c r="F18" s="60"/>
      <c r="G18" s="16">
        <f t="shared" si="0"/>
        <v>4052</v>
      </c>
      <c r="H18" s="17">
        <v>0</v>
      </c>
      <c r="I18" s="18">
        <f>Table2[[#This Row],[EDU Reach Total]]/Table2[[#This Row],[EDU Target _Total]]</f>
        <v>0</v>
      </c>
      <c r="J18" s="34" t="s">
        <v>710</v>
      </c>
      <c r="K18" s="20" t="s">
        <v>717</v>
      </c>
      <c r="M18" s="21" t="s">
        <v>5</v>
      </c>
      <c r="N18" s="22" t="s">
        <v>6</v>
      </c>
      <c r="O18" s="22" t="s">
        <v>31</v>
      </c>
      <c r="P18" s="22" t="s">
        <v>35</v>
      </c>
      <c r="Q18" s="22" t="s">
        <v>36</v>
      </c>
      <c r="R18" s="23">
        <v>4052</v>
      </c>
      <c r="T18" s="3" t="s">
        <v>79</v>
      </c>
      <c r="U18" s="3">
        <v>200</v>
      </c>
    </row>
    <row r="19" spans="1:21" x14ac:dyDescent="0.35">
      <c r="A19" s="24" t="s">
        <v>5</v>
      </c>
      <c r="B19" s="25" t="s">
        <v>6</v>
      </c>
      <c r="C19" s="25" t="s">
        <v>37</v>
      </c>
      <c r="D19" s="25" t="s">
        <v>38</v>
      </c>
      <c r="E19" s="25" t="s">
        <v>39</v>
      </c>
      <c r="F19" s="61"/>
      <c r="G19" s="26">
        <f t="shared" si="0"/>
        <v>2494</v>
      </c>
      <c r="H19" s="27">
        <v>0</v>
      </c>
      <c r="I19" s="28">
        <f>Table2[[#This Row],[EDU Reach Total]]/Table2[[#This Row],[EDU Target _Total]]</f>
        <v>0</v>
      </c>
      <c r="J19" s="29" t="s">
        <v>710</v>
      </c>
      <c r="K19" s="30" t="s">
        <v>717</v>
      </c>
      <c r="M19" s="31" t="s">
        <v>5</v>
      </c>
      <c r="N19" s="32" t="s">
        <v>6</v>
      </c>
      <c r="O19" s="32" t="s">
        <v>37</v>
      </c>
      <c r="P19" s="32" t="s">
        <v>37</v>
      </c>
      <c r="Q19" s="32" t="s">
        <v>46</v>
      </c>
      <c r="R19" s="33">
        <v>5588</v>
      </c>
      <c r="T19" s="3" t="s">
        <v>158</v>
      </c>
      <c r="U19" s="3">
        <v>0</v>
      </c>
    </row>
    <row r="20" spans="1:21" x14ac:dyDescent="0.35">
      <c r="A20" s="15" t="s">
        <v>5</v>
      </c>
      <c r="B20" s="16" t="s">
        <v>6</v>
      </c>
      <c r="C20" s="16" t="s">
        <v>37</v>
      </c>
      <c r="D20" s="16" t="s">
        <v>40</v>
      </c>
      <c r="E20" s="16" t="s">
        <v>41</v>
      </c>
      <c r="F20" s="60"/>
      <c r="G20" s="16">
        <f t="shared" si="0"/>
        <v>2285</v>
      </c>
      <c r="H20" s="17">
        <v>0</v>
      </c>
      <c r="I20" s="18">
        <f>Table2[[#This Row],[EDU Reach Total]]/Table2[[#This Row],[EDU Target _Total]]</f>
        <v>0</v>
      </c>
      <c r="J20" s="34" t="s">
        <v>710</v>
      </c>
      <c r="K20" s="20" t="s">
        <v>717</v>
      </c>
      <c r="M20" s="21" t="s">
        <v>5</v>
      </c>
      <c r="N20" s="22" t="s">
        <v>6</v>
      </c>
      <c r="O20" s="22" t="s">
        <v>37</v>
      </c>
      <c r="P20" s="22" t="s">
        <v>38</v>
      </c>
      <c r="Q20" s="22" t="s">
        <v>39</v>
      </c>
      <c r="R20" s="23">
        <v>2494</v>
      </c>
      <c r="T20" s="3" t="s">
        <v>574</v>
      </c>
      <c r="U20" s="3">
        <v>4</v>
      </c>
    </row>
    <row r="21" spans="1:21" x14ac:dyDescent="0.35">
      <c r="A21" s="24" t="s">
        <v>5</v>
      </c>
      <c r="B21" s="25" t="s">
        <v>6</v>
      </c>
      <c r="C21" s="25" t="s">
        <v>37</v>
      </c>
      <c r="D21" s="25" t="s">
        <v>42</v>
      </c>
      <c r="E21" s="25" t="s">
        <v>43</v>
      </c>
      <c r="F21" s="60"/>
      <c r="G21" s="26">
        <f t="shared" si="0"/>
        <v>3304</v>
      </c>
      <c r="H21" s="27">
        <v>0</v>
      </c>
      <c r="I21" s="28">
        <f>Table2[[#This Row],[EDU Reach Total]]/Table2[[#This Row],[EDU Target _Total]]</f>
        <v>0</v>
      </c>
      <c r="J21" s="29" t="s">
        <v>710</v>
      </c>
      <c r="K21" s="30" t="s">
        <v>717</v>
      </c>
      <c r="M21" s="31" t="s">
        <v>5</v>
      </c>
      <c r="N21" s="32" t="s">
        <v>6</v>
      </c>
      <c r="O21" s="32" t="s">
        <v>37</v>
      </c>
      <c r="P21" s="32" t="s">
        <v>47</v>
      </c>
      <c r="Q21" s="32" t="s">
        <v>48</v>
      </c>
      <c r="R21" s="33">
        <v>2164</v>
      </c>
      <c r="T21" s="3" t="s">
        <v>395</v>
      </c>
      <c r="U21" s="3">
        <v>3110</v>
      </c>
    </row>
    <row r="22" spans="1:21" x14ac:dyDescent="0.35">
      <c r="A22" s="15" t="s">
        <v>5</v>
      </c>
      <c r="B22" s="16" t="s">
        <v>6</v>
      </c>
      <c r="C22" s="16" t="s">
        <v>37</v>
      </c>
      <c r="D22" s="16" t="s">
        <v>44</v>
      </c>
      <c r="E22" s="16" t="s">
        <v>45</v>
      </c>
      <c r="F22" s="60"/>
      <c r="G22" s="16">
        <f t="shared" si="0"/>
        <v>4547</v>
      </c>
      <c r="H22" s="17">
        <v>0</v>
      </c>
      <c r="I22" s="18">
        <f>Table2[[#This Row],[EDU Reach Total]]/Table2[[#This Row],[EDU Target _Total]]</f>
        <v>0</v>
      </c>
      <c r="J22" s="34" t="s">
        <v>710</v>
      </c>
      <c r="K22" s="20" t="s">
        <v>717</v>
      </c>
      <c r="M22" s="21" t="s">
        <v>5</v>
      </c>
      <c r="N22" s="22" t="s">
        <v>6</v>
      </c>
      <c r="O22" s="22" t="s">
        <v>37</v>
      </c>
      <c r="P22" s="22" t="s">
        <v>44</v>
      </c>
      <c r="Q22" s="22" t="s">
        <v>45</v>
      </c>
      <c r="R22" s="23">
        <v>4547</v>
      </c>
      <c r="T22" s="3" t="s">
        <v>203</v>
      </c>
      <c r="U22" s="3">
        <v>642</v>
      </c>
    </row>
    <row r="23" spans="1:21" x14ac:dyDescent="0.35">
      <c r="A23" s="24" t="s">
        <v>5</v>
      </c>
      <c r="B23" s="25" t="s">
        <v>6</v>
      </c>
      <c r="C23" s="25" t="s">
        <v>37</v>
      </c>
      <c r="D23" s="25" t="s">
        <v>37</v>
      </c>
      <c r="E23" s="25" t="s">
        <v>46</v>
      </c>
      <c r="F23" s="60"/>
      <c r="G23" s="26">
        <f t="shared" si="0"/>
        <v>5588</v>
      </c>
      <c r="H23" s="27">
        <v>0</v>
      </c>
      <c r="I23" s="28">
        <f>Table2[[#This Row],[EDU Reach Total]]/Table2[[#This Row],[EDU Target _Total]]</f>
        <v>0</v>
      </c>
      <c r="J23" s="29" t="s">
        <v>710</v>
      </c>
      <c r="K23" s="30" t="s">
        <v>717</v>
      </c>
      <c r="M23" s="31" t="s">
        <v>5</v>
      </c>
      <c r="N23" s="32" t="s">
        <v>6</v>
      </c>
      <c r="O23" s="32" t="s">
        <v>37</v>
      </c>
      <c r="P23" s="32" t="s">
        <v>42</v>
      </c>
      <c r="Q23" s="32" t="s">
        <v>43</v>
      </c>
      <c r="R23" s="33">
        <v>3304</v>
      </c>
      <c r="T23" s="3" t="s">
        <v>553</v>
      </c>
      <c r="U23" s="3">
        <v>7</v>
      </c>
    </row>
    <row r="24" spans="1:21" x14ac:dyDescent="0.35">
      <c r="A24" s="15" t="s">
        <v>5</v>
      </c>
      <c r="B24" s="16" t="s">
        <v>6</v>
      </c>
      <c r="C24" s="16" t="s">
        <v>37</v>
      </c>
      <c r="D24" s="16" t="s">
        <v>47</v>
      </c>
      <c r="E24" s="16" t="s">
        <v>48</v>
      </c>
      <c r="F24" s="60"/>
      <c r="G24" s="16">
        <f t="shared" si="0"/>
        <v>2164</v>
      </c>
      <c r="H24" s="17">
        <v>0</v>
      </c>
      <c r="I24" s="18">
        <f>Table2[[#This Row],[EDU Reach Total]]/Table2[[#This Row],[EDU Target _Total]]</f>
        <v>0</v>
      </c>
      <c r="J24" s="34" t="s">
        <v>710</v>
      </c>
      <c r="K24" s="20" t="s">
        <v>717</v>
      </c>
      <c r="M24" s="21" t="s">
        <v>5</v>
      </c>
      <c r="N24" s="22" t="s">
        <v>6</v>
      </c>
      <c r="O24" s="22" t="s">
        <v>37</v>
      </c>
      <c r="P24" s="22" t="s">
        <v>49</v>
      </c>
      <c r="Q24" s="22" t="s">
        <v>50</v>
      </c>
      <c r="R24" s="23">
        <v>2847</v>
      </c>
      <c r="T24" s="3" t="s">
        <v>510</v>
      </c>
      <c r="U24" s="3">
        <v>6</v>
      </c>
    </row>
    <row r="25" spans="1:21" x14ac:dyDescent="0.35">
      <c r="A25" s="24" t="s">
        <v>5</v>
      </c>
      <c r="B25" s="25" t="s">
        <v>6</v>
      </c>
      <c r="C25" s="25" t="s">
        <v>37</v>
      </c>
      <c r="D25" s="25" t="s">
        <v>49</v>
      </c>
      <c r="E25" s="25" t="s">
        <v>50</v>
      </c>
      <c r="F25" s="60"/>
      <c r="G25" s="26">
        <f t="shared" si="0"/>
        <v>2847</v>
      </c>
      <c r="H25" s="27">
        <v>0</v>
      </c>
      <c r="I25" s="28">
        <f>Table2[[#This Row],[EDU Reach Total]]/Table2[[#This Row],[EDU Target _Total]]</f>
        <v>0</v>
      </c>
      <c r="J25" s="29" t="s">
        <v>710</v>
      </c>
      <c r="K25" s="30" t="s">
        <v>717</v>
      </c>
      <c r="M25" s="31" t="s">
        <v>5</v>
      </c>
      <c r="N25" s="32" t="s">
        <v>6</v>
      </c>
      <c r="O25" s="32" t="s">
        <v>37</v>
      </c>
      <c r="P25" s="32" t="s">
        <v>40</v>
      </c>
      <c r="Q25" s="32" t="s">
        <v>41</v>
      </c>
      <c r="R25" s="33">
        <v>2285</v>
      </c>
      <c r="T25" s="3" t="s">
        <v>528</v>
      </c>
      <c r="U25" s="3">
        <v>16</v>
      </c>
    </row>
    <row r="26" spans="1:21" x14ac:dyDescent="0.35">
      <c r="A26" s="15" t="s">
        <v>5</v>
      </c>
      <c r="B26" s="16" t="s">
        <v>6</v>
      </c>
      <c r="C26" s="16" t="s">
        <v>51</v>
      </c>
      <c r="D26" s="16" t="s">
        <v>52</v>
      </c>
      <c r="E26" s="16" t="s">
        <v>53</v>
      </c>
      <c r="F26" s="61"/>
      <c r="G26" s="16">
        <f t="shared" si="0"/>
        <v>4522</v>
      </c>
      <c r="H26" s="17">
        <v>0</v>
      </c>
      <c r="I26" s="18">
        <f>Table2[[#This Row],[EDU Reach Total]]/Table2[[#This Row],[EDU Target _Total]]</f>
        <v>0</v>
      </c>
      <c r="J26" s="34" t="s">
        <v>710</v>
      </c>
      <c r="K26" s="20" t="s">
        <v>717</v>
      </c>
      <c r="M26" s="21" t="s">
        <v>5</v>
      </c>
      <c r="N26" s="22" t="s">
        <v>6</v>
      </c>
      <c r="O26" s="22" t="s">
        <v>51</v>
      </c>
      <c r="P26" s="22" t="s">
        <v>51</v>
      </c>
      <c r="Q26" s="22" t="s">
        <v>58</v>
      </c>
      <c r="R26" s="23">
        <v>4402</v>
      </c>
      <c r="T26" s="3" t="s">
        <v>322</v>
      </c>
      <c r="U26" s="3">
        <v>1974</v>
      </c>
    </row>
    <row r="27" spans="1:21" x14ac:dyDescent="0.35">
      <c r="A27" s="24" t="s">
        <v>5</v>
      </c>
      <c r="B27" s="25" t="s">
        <v>6</v>
      </c>
      <c r="C27" s="25" t="s">
        <v>51</v>
      </c>
      <c r="D27" s="25" t="s">
        <v>54</v>
      </c>
      <c r="E27" s="25" t="s">
        <v>55</v>
      </c>
      <c r="F27" s="60"/>
      <c r="G27" s="26">
        <f t="shared" si="0"/>
        <v>2844</v>
      </c>
      <c r="H27" s="27">
        <v>0</v>
      </c>
      <c r="I27" s="28">
        <f>Table2[[#This Row],[EDU Reach Total]]/Table2[[#This Row],[EDU Target _Total]]</f>
        <v>0</v>
      </c>
      <c r="J27" s="29" t="s">
        <v>710</v>
      </c>
      <c r="K27" s="30" t="s">
        <v>717</v>
      </c>
      <c r="M27" s="31" t="s">
        <v>5</v>
      </c>
      <c r="N27" s="32" t="s">
        <v>6</v>
      </c>
      <c r="O27" s="32" t="s">
        <v>51</v>
      </c>
      <c r="P27" s="32" t="s">
        <v>52</v>
      </c>
      <c r="Q27" s="32" t="s">
        <v>53</v>
      </c>
      <c r="R27" s="33">
        <v>4522</v>
      </c>
      <c r="T27" s="3" t="s">
        <v>205</v>
      </c>
      <c r="U27" s="3">
        <v>2471</v>
      </c>
    </row>
    <row r="28" spans="1:21" x14ac:dyDescent="0.35">
      <c r="A28" s="15" t="s">
        <v>5</v>
      </c>
      <c r="B28" s="16" t="s">
        <v>6</v>
      </c>
      <c r="C28" s="16" t="s">
        <v>51</v>
      </c>
      <c r="D28" s="16" t="s">
        <v>56</v>
      </c>
      <c r="E28" s="16" t="s">
        <v>57</v>
      </c>
      <c r="F28" s="61"/>
      <c r="G28" s="16">
        <f t="shared" si="0"/>
        <v>2710</v>
      </c>
      <c r="H28" s="17">
        <v>0</v>
      </c>
      <c r="I28" s="18">
        <f>Table2[[#This Row],[EDU Reach Total]]/Table2[[#This Row],[EDU Target _Total]]</f>
        <v>0</v>
      </c>
      <c r="J28" s="34" t="s">
        <v>710</v>
      </c>
      <c r="K28" s="20" t="s">
        <v>717</v>
      </c>
      <c r="M28" s="21" t="s">
        <v>5</v>
      </c>
      <c r="N28" s="22" t="s">
        <v>6</v>
      </c>
      <c r="O28" s="22" t="s">
        <v>51</v>
      </c>
      <c r="P28" s="22" t="s">
        <v>56</v>
      </c>
      <c r="Q28" s="22" t="s">
        <v>57</v>
      </c>
      <c r="R28" s="23">
        <v>2710</v>
      </c>
      <c r="T28" s="3" t="s">
        <v>81</v>
      </c>
      <c r="U28" s="3">
        <v>16</v>
      </c>
    </row>
    <row r="29" spans="1:21" x14ac:dyDescent="0.35">
      <c r="A29" s="24" t="s">
        <v>5</v>
      </c>
      <c r="B29" s="25" t="s">
        <v>6</v>
      </c>
      <c r="C29" s="25" t="s">
        <v>51</v>
      </c>
      <c r="D29" s="25" t="s">
        <v>51</v>
      </c>
      <c r="E29" s="25" t="s">
        <v>58</v>
      </c>
      <c r="F29" s="61"/>
      <c r="G29" s="26">
        <f t="shared" si="0"/>
        <v>4402</v>
      </c>
      <c r="H29" s="27">
        <v>0</v>
      </c>
      <c r="I29" s="28">
        <f>Table2[[#This Row],[EDU Reach Total]]/Table2[[#This Row],[EDU Target _Total]]</f>
        <v>0</v>
      </c>
      <c r="J29" s="29" t="s">
        <v>710</v>
      </c>
      <c r="K29" s="30" t="s">
        <v>717</v>
      </c>
      <c r="M29" s="31" t="s">
        <v>5</v>
      </c>
      <c r="N29" s="32" t="s">
        <v>6</v>
      </c>
      <c r="O29" s="32" t="s">
        <v>51</v>
      </c>
      <c r="P29" s="32" t="s">
        <v>54</v>
      </c>
      <c r="Q29" s="32" t="s">
        <v>55</v>
      </c>
      <c r="R29" s="33">
        <v>2844</v>
      </c>
      <c r="T29" s="3" t="s">
        <v>557</v>
      </c>
      <c r="U29" s="3">
        <v>4</v>
      </c>
    </row>
    <row r="30" spans="1:21" x14ac:dyDescent="0.35">
      <c r="A30" s="15" t="s">
        <v>59</v>
      </c>
      <c r="B30" s="16" t="s">
        <v>60</v>
      </c>
      <c r="C30" s="16" t="s">
        <v>61</v>
      </c>
      <c r="D30" s="16" t="s">
        <v>61</v>
      </c>
      <c r="E30" s="16" t="s">
        <v>62</v>
      </c>
      <c r="F30" s="60"/>
      <c r="G30" s="16">
        <f t="shared" si="0"/>
        <v>9683</v>
      </c>
      <c r="H30" s="17">
        <v>0</v>
      </c>
      <c r="I30" s="18">
        <f>Table2[[#This Row],[EDU Reach Total]]/Table2[[#This Row],[EDU Target _Total]]</f>
        <v>0</v>
      </c>
      <c r="J30" s="34" t="s">
        <v>710</v>
      </c>
      <c r="K30" s="20" t="s">
        <v>714</v>
      </c>
      <c r="M30" s="21" t="s">
        <v>59</v>
      </c>
      <c r="N30" s="22" t="s">
        <v>60</v>
      </c>
      <c r="O30" s="22" t="s">
        <v>61</v>
      </c>
      <c r="P30" s="22" t="s">
        <v>61</v>
      </c>
      <c r="Q30" s="22" t="s">
        <v>62</v>
      </c>
      <c r="R30" s="23">
        <v>9683</v>
      </c>
      <c r="T30" s="3" t="s">
        <v>511</v>
      </c>
      <c r="U30" s="3">
        <v>10</v>
      </c>
    </row>
    <row r="31" spans="1:21" x14ac:dyDescent="0.35">
      <c r="A31" s="24" t="s">
        <v>59</v>
      </c>
      <c r="B31" s="25" t="s">
        <v>60</v>
      </c>
      <c r="C31" s="25" t="s">
        <v>61</v>
      </c>
      <c r="D31" s="25" t="s">
        <v>63</v>
      </c>
      <c r="E31" s="25" t="s">
        <v>64</v>
      </c>
      <c r="F31" s="60"/>
      <c r="G31" s="26">
        <f t="shared" si="0"/>
        <v>3643</v>
      </c>
      <c r="H31" s="27">
        <v>0</v>
      </c>
      <c r="I31" s="28">
        <f>Table2[[#This Row],[EDU Reach Total]]/Table2[[#This Row],[EDU Target _Total]]</f>
        <v>0</v>
      </c>
      <c r="J31" s="29" t="s">
        <v>710</v>
      </c>
      <c r="K31" s="30" t="s">
        <v>714</v>
      </c>
      <c r="M31" s="31" t="s">
        <v>59</v>
      </c>
      <c r="N31" s="32" t="s">
        <v>60</v>
      </c>
      <c r="O31" s="32" t="s">
        <v>61</v>
      </c>
      <c r="P31" s="32" t="s">
        <v>73</v>
      </c>
      <c r="Q31" s="32" t="s">
        <v>74</v>
      </c>
      <c r="R31" s="33">
        <v>2613</v>
      </c>
      <c r="T31" s="3" t="s">
        <v>189</v>
      </c>
      <c r="U31" s="3">
        <v>247</v>
      </c>
    </row>
    <row r="32" spans="1:21" x14ac:dyDescent="0.35">
      <c r="A32" s="15" t="s">
        <v>59</v>
      </c>
      <c r="B32" s="16" t="s">
        <v>60</v>
      </c>
      <c r="C32" s="16" t="s">
        <v>61</v>
      </c>
      <c r="D32" s="16" t="s">
        <v>65</v>
      </c>
      <c r="E32" s="16" t="s">
        <v>66</v>
      </c>
      <c r="F32" s="61"/>
      <c r="G32" s="16">
        <f t="shared" si="0"/>
        <v>3550</v>
      </c>
      <c r="H32" s="17">
        <v>0</v>
      </c>
      <c r="I32" s="18">
        <f>Table2[[#This Row],[EDU Reach Total]]/Table2[[#This Row],[EDU Target _Total]]</f>
        <v>0</v>
      </c>
      <c r="J32" s="34" t="s">
        <v>710</v>
      </c>
      <c r="K32" s="20" t="s">
        <v>714</v>
      </c>
      <c r="M32" s="21" t="s">
        <v>59</v>
      </c>
      <c r="N32" s="22" t="s">
        <v>60</v>
      </c>
      <c r="O32" s="22" t="s">
        <v>61</v>
      </c>
      <c r="P32" s="22" t="s">
        <v>65</v>
      </c>
      <c r="Q32" s="22" t="s">
        <v>66</v>
      </c>
      <c r="R32" s="23">
        <v>3550</v>
      </c>
      <c r="T32" s="3" t="s">
        <v>558</v>
      </c>
      <c r="U32" s="3">
        <v>8</v>
      </c>
    </row>
    <row r="33" spans="1:21" x14ac:dyDescent="0.35">
      <c r="A33" s="24" t="s">
        <v>59</v>
      </c>
      <c r="B33" s="25" t="s">
        <v>60</v>
      </c>
      <c r="C33" s="25" t="s">
        <v>61</v>
      </c>
      <c r="D33" s="25" t="s">
        <v>67</v>
      </c>
      <c r="E33" s="25" t="s">
        <v>68</v>
      </c>
      <c r="F33" s="60"/>
      <c r="G33" s="26">
        <f t="shared" si="0"/>
        <v>4519</v>
      </c>
      <c r="H33" s="27">
        <v>0</v>
      </c>
      <c r="I33" s="28">
        <f>Table2[[#This Row],[EDU Reach Total]]/Table2[[#This Row],[EDU Target _Total]]</f>
        <v>0</v>
      </c>
      <c r="J33" s="29" t="s">
        <v>710</v>
      </c>
      <c r="K33" s="30" t="s">
        <v>714</v>
      </c>
      <c r="M33" s="31" t="s">
        <v>59</v>
      </c>
      <c r="N33" s="32" t="s">
        <v>60</v>
      </c>
      <c r="O33" s="32" t="s">
        <v>61</v>
      </c>
      <c r="P33" s="32" t="s">
        <v>75</v>
      </c>
      <c r="Q33" s="32" t="s">
        <v>76</v>
      </c>
      <c r="R33" s="33">
        <v>3166</v>
      </c>
      <c r="T33" s="3" t="s">
        <v>143</v>
      </c>
      <c r="U33" s="3">
        <v>895</v>
      </c>
    </row>
    <row r="34" spans="1:21" x14ac:dyDescent="0.35">
      <c r="A34" s="15" t="s">
        <v>59</v>
      </c>
      <c r="B34" s="16" t="s">
        <v>60</v>
      </c>
      <c r="C34" s="16" t="s">
        <v>61</v>
      </c>
      <c r="D34" s="16" t="s">
        <v>69</v>
      </c>
      <c r="E34" s="16" t="s">
        <v>70</v>
      </c>
      <c r="F34" s="60"/>
      <c r="G34" s="16">
        <f t="shared" si="0"/>
        <v>3588</v>
      </c>
      <c r="H34" s="17">
        <v>0</v>
      </c>
      <c r="I34" s="18">
        <f>Table2[[#This Row],[EDU Reach Total]]/Table2[[#This Row],[EDU Target _Total]]</f>
        <v>0</v>
      </c>
      <c r="J34" s="34" t="s">
        <v>710</v>
      </c>
      <c r="K34" s="20" t="s">
        <v>714</v>
      </c>
      <c r="M34" s="21" t="s">
        <v>59</v>
      </c>
      <c r="N34" s="22" t="s">
        <v>60</v>
      </c>
      <c r="O34" s="22" t="s">
        <v>61</v>
      </c>
      <c r="P34" s="22" t="s">
        <v>69</v>
      </c>
      <c r="Q34" s="22" t="s">
        <v>70</v>
      </c>
      <c r="R34" s="23">
        <v>3588</v>
      </c>
      <c r="T34" s="3" t="s">
        <v>131</v>
      </c>
      <c r="U34" s="3">
        <v>75</v>
      </c>
    </row>
    <row r="35" spans="1:21" x14ac:dyDescent="0.35">
      <c r="A35" s="24" t="s">
        <v>59</v>
      </c>
      <c r="B35" s="25" t="s">
        <v>60</v>
      </c>
      <c r="C35" s="25" t="s">
        <v>61</v>
      </c>
      <c r="D35" s="25" t="s">
        <v>71</v>
      </c>
      <c r="E35" s="25" t="s">
        <v>72</v>
      </c>
      <c r="F35" s="60"/>
      <c r="G35" s="26">
        <f t="shared" si="0"/>
        <v>1933</v>
      </c>
      <c r="H35" s="27">
        <v>0</v>
      </c>
      <c r="I35" s="28">
        <f>Table2[[#This Row],[EDU Reach Total]]/Table2[[#This Row],[EDU Target _Total]]</f>
        <v>0</v>
      </c>
      <c r="J35" s="29" t="s">
        <v>710</v>
      </c>
      <c r="K35" s="30" t="s">
        <v>714</v>
      </c>
      <c r="M35" s="31" t="s">
        <v>59</v>
      </c>
      <c r="N35" s="32" t="s">
        <v>60</v>
      </c>
      <c r="O35" s="32" t="s">
        <v>61</v>
      </c>
      <c r="P35" s="32" t="s">
        <v>67</v>
      </c>
      <c r="Q35" s="32" t="s">
        <v>68</v>
      </c>
      <c r="R35" s="33">
        <v>4519</v>
      </c>
      <c r="T35" s="3" t="s">
        <v>365</v>
      </c>
      <c r="U35" s="3">
        <v>783</v>
      </c>
    </row>
    <row r="36" spans="1:21" x14ac:dyDescent="0.35">
      <c r="A36" s="15" t="s">
        <v>59</v>
      </c>
      <c r="B36" s="16" t="s">
        <v>60</v>
      </c>
      <c r="C36" s="16" t="s">
        <v>61</v>
      </c>
      <c r="D36" s="16" t="s">
        <v>73</v>
      </c>
      <c r="E36" s="16" t="s">
        <v>74</v>
      </c>
      <c r="F36" s="60"/>
      <c r="G36" s="16">
        <f t="shared" si="0"/>
        <v>2613</v>
      </c>
      <c r="H36" s="17">
        <v>0</v>
      </c>
      <c r="I36" s="18">
        <f>Table2[[#This Row],[EDU Reach Total]]/Table2[[#This Row],[EDU Target _Total]]</f>
        <v>0</v>
      </c>
      <c r="J36" s="34" t="s">
        <v>710</v>
      </c>
      <c r="K36" s="20" t="s">
        <v>714</v>
      </c>
      <c r="M36" s="21" t="s">
        <v>59</v>
      </c>
      <c r="N36" s="22" t="s">
        <v>60</v>
      </c>
      <c r="O36" s="22" t="s">
        <v>61</v>
      </c>
      <c r="P36" s="22" t="s">
        <v>63</v>
      </c>
      <c r="Q36" s="22" t="s">
        <v>64</v>
      </c>
      <c r="R36" s="23">
        <v>3643</v>
      </c>
      <c r="T36" s="3" t="s">
        <v>323</v>
      </c>
      <c r="U36" s="3">
        <v>16836</v>
      </c>
    </row>
    <row r="37" spans="1:21" x14ac:dyDescent="0.35">
      <c r="A37" s="24" t="s">
        <v>59</v>
      </c>
      <c r="B37" s="25" t="s">
        <v>60</v>
      </c>
      <c r="C37" s="25" t="s">
        <v>61</v>
      </c>
      <c r="D37" s="25" t="s">
        <v>75</v>
      </c>
      <c r="E37" s="25" t="s">
        <v>76</v>
      </c>
      <c r="F37" s="61"/>
      <c r="G37" s="26">
        <f t="shared" si="0"/>
        <v>3166</v>
      </c>
      <c r="H37" s="27">
        <v>0</v>
      </c>
      <c r="I37" s="28">
        <f>Table2[[#This Row],[EDU Reach Total]]/Table2[[#This Row],[EDU Target _Total]]</f>
        <v>0</v>
      </c>
      <c r="J37" s="29" t="s">
        <v>710</v>
      </c>
      <c r="K37" s="30" t="s">
        <v>714</v>
      </c>
      <c r="M37" s="31" t="s">
        <v>59</v>
      </c>
      <c r="N37" s="32" t="s">
        <v>60</v>
      </c>
      <c r="O37" s="32" t="s">
        <v>61</v>
      </c>
      <c r="P37" s="32" t="s">
        <v>71</v>
      </c>
      <c r="Q37" s="32" t="s">
        <v>72</v>
      </c>
      <c r="R37" s="33">
        <v>1933</v>
      </c>
      <c r="T37" s="3" t="s">
        <v>370</v>
      </c>
      <c r="U37" s="3">
        <v>563</v>
      </c>
    </row>
    <row r="38" spans="1:21" x14ac:dyDescent="0.35">
      <c r="A38" s="15" t="s">
        <v>59</v>
      </c>
      <c r="B38" s="16" t="s">
        <v>60</v>
      </c>
      <c r="C38" s="16" t="s">
        <v>77</v>
      </c>
      <c r="D38" s="16" t="s">
        <v>78</v>
      </c>
      <c r="E38" s="16" t="s">
        <v>79</v>
      </c>
      <c r="F38" s="60"/>
      <c r="G38" s="16">
        <f t="shared" si="0"/>
        <v>2110</v>
      </c>
      <c r="H38" s="17">
        <f>VLOOKUP(Table2[Township Pcode],$T$4:$U$62,2,FALSE)</f>
        <v>200</v>
      </c>
      <c r="I38" s="18">
        <f>Table2[[#This Row],[EDU Reach Total]]/Table2[[#This Row],[EDU Target _Total]]</f>
        <v>9.4786729857819899E-2</v>
      </c>
      <c r="J38" s="34" t="s">
        <v>710</v>
      </c>
      <c r="K38" s="20" t="s">
        <v>714</v>
      </c>
      <c r="M38" s="21" t="s">
        <v>59</v>
      </c>
      <c r="N38" s="22" t="s">
        <v>60</v>
      </c>
      <c r="O38" s="22" t="s">
        <v>77</v>
      </c>
      <c r="P38" s="22" t="s">
        <v>77</v>
      </c>
      <c r="Q38" s="22" t="s">
        <v>86</v>
      </c>
      <c r="R38" s="23">
        <v>4714</v>
      </c>
      <c r="T38" s="3" t="s">
        <v>152</v>
      </c>
      <c r="U38" s="3">
        <v>196</v>
      </c>
    </row>
    <row r="39" spans="1:21" x14ac:dyDescent="0.35">
      <c r="A39" s="24" t="s">
        <v>59</v>
      </c>
      <c r="B39" s="25" t="s">
        <v>60</v>
      </c>
      <c r="C39" s="25" t="s">
        <v>77</v>
      </c>
      <c r="D39" s="25" t="s">
        <v>80</v>
      </c>
      <c r="E39" s="25" t="s">
        <v>81</v>
      </c>
      <c r="F39" s="61"/>
      <c r="G39" s="26">
        <f t="shared" si="0"/>
        <v>2955</v>
      </c>
      <c r="H39" s="27">
        <f>VLOOKUP(Table2[Township Pcode],$T$4:$U$62,2,FALSE)</f>
        <v>16</v>
      </c>
      <c r="I39" s="28">
        <f>Table2[[#This Row],[EDU Reach Total]]/Table2[[#This Row],[EDU Target _Total]]</f>
        <v>5.4145516074450084E-3</v>
      </c>
      <c r="J39" s="29" t="s">
        <v>710</v>
      </c>
      <c r="K39" s="30" t="s">
        <v>714</v>
      </c>
      <c r="M39" s="31" t="s">
        <v>59</v>
      </c>
      <c r="N39" s="32" t="s">
        <v>60</v>
      </c>
      <c r="O39" s="32" t="s">
        <v>77</v>
      </c>
      <c r="P39" s="32" t="s">
        <v>87</v>
      </c>
      <c r="Q39" s="32" t="s">
        <v>88</v>
      </c>
      <c r="R39" s="33">
        <v>3842</v>
      </c>
      <c r="T39" s="3" t="s">
        <v>145</v>
      </c>
      <c r="U39" s="3">
        <v>2908</v>
      </c>
    </row>
    <row r="40" spans="1:21" x14ac:dyDescent="0.35">
      <c r="A40" s="15" t="s">
        <v>59</v>
      </c>
      <c r="B40" s="16" t="s">
        <v>60</v>
      </c>
      <c r="C40" s="16" t="s">
        <v>77</v>
      </c>
      <c r="D40" s="16" t="s">
        <v>82</v>
      </c>
      <c r="E40" s="16" t="s">
        <v>83</v>
      </c>
      <c r="F40" s="60"/>
      <c r="G40" s="16">
        <f t="shared" si="0"/>
        <v>2875</v>
      </c>
      <c r="H40" s="17">
        <v>0</v>
      </c>
      <c r="I40" s="18">
        <f>Table2[[#This Row],[EDU Reach Total]]/Table2[[#This Row],[EDU Target _Total]]</f>
        <v>0</v>
      </c>
      <c r="J40" s="34" t="s">
        <v>710</v>
      </c>
      <c r="K40" s="20" t="s">
        <v>714</v>
      </c>
      <c r="M40" s="21" t="s">
        <v>59</v>
      </c>
      <c r="N40" s="22" t="s">
        <v>60</v>
      </c>
      <c r="O40" s="22" t="s">
        <v>77</v>
      </c>
      <c r="P40" s="22" t="s">
        <v>80</v>
      </c>
      <c r="Q40" s="22" t="s">
        <v>81</v>
      </c>
      <c r="R40" s="23">
        <v>2955</v>
      </c>
      <c r="T40" s="3" t="s">
        <v>562</v>
      </c>
      <c r="U40" s="3">
        <v>8</v>
      </c>
    </row>
    <row r="41" spans="1:21" x14ac:dyDescent="0.35">
      <c r="A41" s="24" t="s">
        <v>59</v>
      </c>
      <c r="B41" s="25" t="s">
        <v>60</v>
      </c>
      <c r="C41" s="25" t="s">
        <v>77</v>
      </c>
      <c r="D41" s="25" t="s">
        <v>84</v>
      </c>
      <c r="E41" s="25" t="s">
        <v>85</v>
      </c>
      <c r="F41" s="60"/>
      <c r="G41" s="26">
        <f t="shared" si="0"/>
        <v>4628</v>
      </c>
      <c r="H41" s="27">
        <v>0</v>
      </c>
      <c r="I41" s="28">
        <f>Table2[[#This Row],[EDU Reach Total]]/Table2[[#This Row],[EDU Target _Total]]</f>
        <v>0</v>
      </c>
      <c r="J41" s="29" t="s">
        <v>710</v>
      </c>
      <c r="K41" s="30" t="s">
        <v>714</v>
      </c>
      <c r="M41" s="31" t="s">
        <v>59</v>
      </c>
      <c r="N41" s="32" t="s">
        <v>60</v>
      </c>
      <c r="O41" s="32" t="s">
        <v>77</v>
      </c>
      <c r="P41" s="32" t="s">
        <v>84</v>
      </c>
      <c r="Q41" s="32" t="s">
        <v>85</v>
      </c>
      <c r="R41" s="33">
        <v>4628</v>
      </c>
      <c r="T41" s="3" t="s">
        <v>548</v>
      </c>
      <c r="U41" s="3">
        <v>4</v>
      </c>
    </row>
    <row r="42" spans="1:21" x14ac:dyDescent="0.35">
      <c r="A42" s="15" t="s">
        <v>59</v>
      </c>
      <c r="B42" s="16" t="s">
        <v>60</v>
      </c>
      <c r="C42" s="16" t="s">
        <v>77</v>
      </c>
      <c r="D42" s="16" t="s">
        <v>77</v>
      </c>
      <c r="E42" s="16" t="s">
        <v>86</v>
      </c>
      <c r="F42" s="60"/>
      <c r="G42" s="16">
        <f t="shared" si="0"/>
        <v>4714</v>
      </c>
      <c r="H42" s="17">
        <v>0</v>
      </c>
      <c r="I42" s="18">
        <f>Table2[[#This Row],[EDU Reach Total]]/Table2[[#This Row],[EDU Target _Total]]</f>
        <v>0</v>
      </c>
      <c r="J42" s="34" t="s">
        <v>710</v>
      </c>
      <c r="K42" s="20" t="s">
        <v>714</v>
      </c>
      <c r="M42" s="21" t="s">
        <v>59</v>
      </c>
      <c r="N42" s="22" t="s">
        <v>60</v>
      </c>
      <c r="O42" s="22" t="s">
        <v>77</v>
      </c>
      <c r="P42" s="22" t="s">
        <v>82</v>
      </c>
      <c r="Q42" s="22" t="s">
        <v>83</v>
      </c>
      <c r="R42" s="23">
        <v>2875</v>
      </c>
      <c r="T42" s="3" t="s">
        <v>550</v>
      </c>
      <c r="U42" s="3">
        <v>3</v>
      </c>
    </row>
    <row r="43" spans="1:21" x14ac:dyDescent="0.35">
      <c r="A43" s="24" t="s">
        <v>59</v>
      </c>
      <c r="B43" s="25" t="s">
        <v>60</v>
      </c>
      <c r="C43" s="25" t="s">
        <v>77</v>
      </c>
      <c r="D43" s="25" t="s">
        <v>87</v>
      </c>
      <c r="E43" s="25" t="s">
        <v>88</v>
      </c>
      <c r="F43" s="60"/>
      <c r="G43" s="26">
        <f t="shared" si="0"/>
        <v>3842</v>
      </c>
      <c r="H43" s="27">
        <v>0</v>
      </c>
      <c r="I43" s="28">
        <f>Table2[[#This Row],[EDU Reach Total]]/Table2[[#This Row],[EDU Target _Total]]</f>
        <v>0</v>
      </c>
      <c r="J43" s="29" t="s">
        <v>710</v>
      </c>
      <c r="K43" s="30" t="s">
        <v>714</v>
      </c>
      <c r="M43" s="31" t="s">
        <v>59</v>
      </c>
      <c r="N43" s="32" t="s">
        <v>60</v>
      </c>
      <c r="O43" s="32" t="s">
        <v>77</v>
      </c>
      <c r="P43" s="32" t="s">
        <v>78</v>
      </c>
      <c r="Q43" s="32" t="s">
        <v>79</v>
      </c>
      <c r="R43" s="33">
        <v>2110</v>
      </c>
      <c r="T43" s="3" t="s">
        <v>371</v>
      </c>
      <c r="U43" s="3">
        <v>212</v>
      </c>
    </row>
    <row r="44" spans="1:21" x14ac:dyDescent="0.35">
      <c r="A44" s="15" t="s">
        <v>89</v>
      </c>
      <c r="B44" s="16" t="s">
        <v>60</v>
      </c>
      <c r="C44" s="16" t="s">
        <v>90</v>
      </c>
      <c r="D44" s="16" t="s">
        <v>91</v>
      </c>
      <c r="E44" s="16" t="s">
        <v>92</v>
      </c>
      <c r="F44" s="61"/>
      <c r="G44" s="16">
        <f t="shared" si="0"/>
        <v>2594</v>
      </c>
      <c r="H44" s="17">
        <v>0</v>
      </c>
      <c r="I44" s="18">
        <f>Table2[[#This Row],[EDU Reach Total]]/Table2[[#This Row],[EDU Target _Total]]</f>
        <v>0</v>
      </c>
      <c r="J44" s="34" t="s">
        <v>711</v>
      </c>
      <c r="K44" s="20" t="s">
        <v>714</v>
      </c>
      <c r="M44" s="21" t="s">
        <v>89</v>
      </c>
      <c r="N44" s="22" t="s">
        <v>60</v>
      </c>
      <c r="O44" s="22" t="s">
        <v>90</v>
      </c>
      <c r="P44" s="22" t="s">
        <v>90</v>
      </c>
      <c r="Q44" s="22" t="s">
        <v>97</v>
      </c>
      <c r="R44" s="23">
        <v>4743</v>
      </c>
      <c r="T44" s="3" t="s">
        <v>325</v>
      </c>
      <c r="U44" s="3">
        <v>1699</v>
      </c>
    </row>
    <row r="45" spans="1:21" x14ac:dyDescent="0.35">
      <c r="A45" s="24" t="s">
        <v>89</v>
      </c>
      <c r="B45" s="25" t="s">
        <v>60</v>
      </c>
      <c r="C45" s="25" t="s">
        <v>90</v>
      </c>
      <c r="D45" s="25" t="s">
        <v>93</v>
      </c>
      <c r="E45" s="25" t="s">
        <v>94</v>
      </c>
      <c r="F45" s="60"/>
      <c r="G45" s="26">
        <f t="shared" si="0"/>
        <v>2246</v>
      </c>
      <c r="H45" s="27">
        <v>0</v>
      </c>
      <c r="I45" s="28">
        <f>Table2[[#This Row],[EDU Reach Total]]/Table2[[#This Row],[EDU Target _Total]]</f>
        <v>0</v>
      </c>
      <c r="J45" s="29" t="s">
        <v>711</v>
      </c>
      <c r="K45" s="30" t="s">
        <v>714</v>
      </c>
      <c r="M45" s="31" t="s">
        <v>89</v>
      </c>
      <c r="N45" s="32" t="s">
        <v>60</v>
      </c>
      <c r="O45" s="32" t="s">
        <v>90</v>
      </c>
      <c r="P45" s="32" t="s">
        <v>93</v>
      </c>
      <c r="Q45" s="32" t="s">
        <v>94</v>
      </c>
      <c r="R45" s="33">
        <v>2246</v>
      </c>
      <c r="T45" s="3" t="s">
        <v>207</v>
      </c>
      <c r="U45" s="3">
        <v>288</v>
      </c>
    </row>
    <row r="46" spans="1:21" x14ac:dyDescent="0.35">
      <c r="A46" s="15" t="s">
        <v>89</v>
      </c>
      <c r="B46" s="16" t="s">
        <v>60</v>
      </c>
      <c r="C46" s="16" t="s">
        <v>90</v>
      </c>
      <c r="D46" s="16" t="s">
        <v>95</v>
      </c>
      <c r="E46" s="16" t="s">
        <v>96</v>
      </c>
      <c r="F46" s="60"/>
      <c r="G46" s="16">
        <f t="shared" si="0"/>
        <v>2474</v>
      </c>
      <c r="H46" s="17">
        <v>0</v>
      </c>
      <c r="I46" s="18">
        <f>Table2[[#This Row],[EDU Reach Total]]/Table2[[#This Row],[EDU Target _Total]]</f>
        <v>0</v>
      </c>
      <c r="J46" s="34" t="s">
        <v>711</v>
      </c>
      <c r="K46" s="20" t="s">
        <v>714</v>
      </c>
      <c r="M46" s="21" t="s">
        <v>89</v>
      </c>
      <c r="N46" s="22" t="s">
        <v>60</v>
      </c>
      <c r="O46" s="22" t="s">
        <v>90</v>
      </c>
      <c r="P46" s="22" t="s">
        <v>91</v>
      </c>
      <c r="Q46" s="22" t="s">
        <v>92</v>
      </c>
      <c r="R46" s="23">
        <v>2594</v>
      </c>
      <c r="T46" s="3" t="s">
        <v>159</v>
      </c>
      <c r="U46" s="3">
        <v>2362</v>
      </c>
    </row>
    <row r="47" spans="1:21" x14ac:dyDescent="0.35">
      <c r="A47" s="24" t="s">
        <v>89</v>
      </c>
      <c r="B47" s="25" t="s">
        <v>60</v>
      </c>
      <c r="C47" s="25" t="s">
        <v>90</v>
      </c>
      <c r="D47" s="25" t="s">
        <v>90</v>
      </c>
      <c r="E47" s="25" t="s">
        <v>97</v>
      </c>
      <c r="F47" s="60"/>
      <c r="G47" s="26">
        <f t="shared" si="0"/>
        <v>4743</v>
      </c>
      <c r="H47" s="27">
        <v>0</v>
      </c>
      <c r="I47" s="28">
        <f>Table2[[#This Row],[EDU Reach Total]]/Table2[[#This Row],[EDU Target _Total]]</f>
        <v>0</v>
      </c>
      <c r="J47" s="29" t="s">
        <v>711</v>
      </c>
      <c r="K47" s="30" t="s">
        <v>714</v>
      </c>
      <c r="M47" s="31" t="s">
        <v>89</v>
      </c>
      <c r="N47" s="32" t="s">
        <v>60</v>
      </c>
      <c r="O47" s="32" t="s">
        <v>90</v>
      </c>
      <c r="P47" s="32" t="s">
        <v>95</v>
      </c>
      <c r="Q47" s="32" t="s">
        <v>96</v>
      </c>
      <c r="R47" s="33">
        <v>2474</v>
      </c>
      <c r="T47" s="3" t="s">
        <v>531</v>
      </c>
      <c r="U47" s="3">
        <v>10</v>
      </c>
    </row>
    <row r="48" spans="1:21" x14ac:dyDescent="0.35">
      <c r="A48" s="15" t="s">
        <v>89</v>
      </c>
      <c r="B48" s="16" t="s">
        <v>60</v>
      </c>
      <c r="C48" s="16" t="s">
        <v>90</v>
      </c>
      <c r="D48" s="16" t="s">
        <v>98</v>
      </c>
      <c r="E48" s="16" t="s">
        <v>99</v>
      </c>
      <c r="F48" s="60"/>
      <c r="G48" s="16">
        <f t="shared" si="0"/>
        <v>2189</v>
      </c>
      <c r="H48" s="17">
        <v>0</v>
      </c>
      <c r="I48" s="18">
        <f>Table2[[#This Row],[EDU Reach Total]]/Table2[[#This Row],[EDU Target _Total]]</f>
        <v>0</v>
      </c>
      <c r="J48" s="34" t="s">
        <v>711</v>
      </c>
      <c r="K48" s="20" t="s">
        <v>714</v>
      </c>
      <c r="M48" s="21" t="s">
        <v>89</v>
      </c>
      <c r="N48" s="22" t="s">
        <v>60</v>
      </c>
      <c r="O48" s="22" t="s">
        <v>90</v>
      </c>
      <c r="P48" s="22" t="s">
        <v>100</v>
      </c>
      <c r="Q48" s="22" t="s">
        <v>101</v>
      </c>
      <c r="R48" s="23">
        <v>2356</v>
      </c>
      <c r="T48" s="3" t="s">
        <v>564</v>
      </c>
      <c r="U48" s="3">
        <v>8</v>
      </c>
    </row>
    <row r="49" spans="1:21" x14ac:dyDescent="0.35">
      <c r="A49" s="24" t="s">
        <v>89</v>
      </c>
      <c r="B49" s="25" t="s">
        <v>60</v>
      </c>
      <c r="C49" s="25" t="s">
        <v>90</v>
      </c>
      <c r="D49" s="25" t="s">
        <v>100</v>
      </c>
      <c r="E49" s="25" t="s">
        <v>101</v>
      </c>
      <c r="F49" s="60"/>
      <c r="G49" s="26">
        <f t="shared" si="0"/>
        <v>2356</v>
      </c>
      <c r="H49" s="27">
        <v>0</v>
      </c>
      <c r="I49" s="28">
        <f>Table2[[#This Row],[EDU Reach Total]]/Table2[[#This Row],[EDU Target _Total]]</f>
        <v>0</v>
      </c>
      <c r="J49" s="29" t="s">
        <v>711</v>
      </c>
      <c r="K49" s="30" t="s">
        <v>714</v>
      </c>
      <c r="M49" s="31" t="s">
        <v>89</v>
      </c>
      <c r="N49" s="32" t="s">
        <v>60</v>
      </c>
      <c r="O49" s="32" t="s">
        <v>90</v>
      </c>
      <c r="P49" s="32" t="s">
        <v>98</v>
      </c>
      <c r="Q49" s="32" t="s">
        <v>99</v>
      </c>
      <c r="R49" s="33">
        <v>2189</v>
      </c>
      <c r="T49" s="3" t="s">
        <v>376</v>
      </c>
      <c r="U49" s="3">
        <v>6236</v>
      </c>
    </row>
    <row r="50" spans="1:21" x14ac:dyDescent="0.35">
      <c r="A50" s="15" t="s">
        <v>89</v>
      </c>
      <c r="B50" s="16" t="s">
        <v>60</v>
      </c>
      <c r="C50" s="16" t="s">
        <v>102</v>
      </c>
      <c r="D50" s="16" t="s">
        <v>103</v>
      </c>
      <c r="E50" s="16" t="s">
        <v>104</v>
      </c>
      <c r="F50" s="60"/>
      <c r="G50" s="16">
        <f t="shared" si="0"/>
        <v>2112</v>
      </c>
      <c r="H50" s="17">
        <v>0</v>
      </c>
      <c r="I50" s="18">
        <f>Table2[[#This Row],[EDU Reach Total]]/Table2[[#This Row],[EDU Target _Total]]</f>
        <v>0</v>
      </c>
      <c r="J50" s="34" t="s">
        <v>711</v>
      </c>
      <c r="K50" s="20" t="s">
        <v>714</v>
      </c>
      <c r="M50" s="21" t="s">
        <v>89</v>
      </c>
      <c r="N50" s="22" t="s">
        <v>60</v>
      </c>
      <c r="O50" s="22" t="s">
        <v>102</v>
      </c>
      <c r="P50" s="22" t="s">
        <v>102</v>
      </c>
      <c r="Q50" s="22" t="s">
        <v>115</v>
      </c>
      <c r="R50" s="23">
        <v>2718</v>
      </c>
      <c r="T50" s="3" t="s">
        <v>580</v>
      </c>
      <c r="U50" s="3">
        <v>314</v>
      </c>
    </row>
    <row r="51" spans="1:21" x14ac:dyDescent="0.35">
      <c r="A51" s="24" t="s">
        <v>89</v>
      </c>
      <c r="B51" s="25" t="s">
        <v>60</v>
      </c>
      <c r="C51" s="25" t="s">
        <v>102</v>
      </c>
      <c r="D51" s="25" t="s">
        <v>105</v>
      </c>
      <c r="E51" s="25" t="s">
        <v>106</v>
      </c>
      <c r="F51" s="60"/>
      <c r="G51" s="26">
        <f t="shared" si="0"/>
        <v>3191</v>
      </c>
      <c r="H51" s="27">
        <v>0</v>
      </c>
      <c r="I51" s="28">
        <f>Table2[[#This Row],[EDU Reach Total]]/Table2[[#This Row],[EDU Target _Total]]</f>
        <v>0</v>
      </c>
      <c r="J51" s="29" t="s">
        <v>711</v>
      </c>
      <c r="K51" s="30" t="s">
        <v>714</v>
      </c>
      <c r="M51" s="31" t="s">
        <v>89</v>
      </c>
      <c r="N51" s="32" t="s">
        <v>60</v>
      </c>
      <c r="O51" s="32" t="s">
        <v>102</v>
      </c>
      <c r="P51" s="32" t="s">
        <v>105</v>
      </c>
      <c r="Q51" s="32" t="s">
        <v>106</v>
      </c>
      <c r="R51" s="33">
        <v>3191</v>
      </c>
      <c r="T51" s="3" t="s">
        <v>147</v>
      </c>
      <c r="U51" s="3">
        <v>266</v>
      </c>
    </row>
    <row r="52" spans="1:21" x14ac:dyDescent="0.35">
      <c r="A52" s="15" t="s">
        <v>89</v>
      </c>
      <c r="B52" s="16" t="s">
        <v>60</v>
      </c>
      <c r="C52" s="16" t="s">
        <v>102</v>
      </c>
      <c r="D52" s="16" t="s">
        <v>107</v>
      </c>
      <c r="E52" s="16" t="s">
        <v>108</v>
      </c>
      <c r="F52" s="60"/>
      <c r="G52" s="16">
        <f t="shared" si="0"/>
        <v>2203</v>
      </c>
      <c r="H52" s="17">
        <v>0</v>
      </c>
      <c r="I52" s="18">
        <f>Table2[[#This Row],[EDU Reach Total]]/Table2[[#This Row],[EDU Target _Total]]</f>
        <v>0</v>
      </c>
      <c r="J52" s="34" t="s">
        <v>711</v>
      </c>
      <c r="K52" s="20" t="s">
        <v>714</v>
      </c>
      <c r="M52" s="21" t="s">
        <v>89</v>
      </c>
      <c r="N52" s="22" t="s">
        <v>60</v>
      </c>
      <c r="O52" s="22" t="s">
        <v>102</v>
      </c>
      <c r="P52" s="22" t="s">
        <v>107</v>
      </c>
      <c r="Q52" s="22" t="s">
        <v>108</v>
      </c>
      <c r="R52" s="23">
        <v>2203</v>
      </c>
      <c r="T52" s="3" t="s">
        <v>381</v>
      </c>
      <c r="U52" s="3">
        <v>25606</v>
      </c>
    </row>
    <row r="53" spans="1:21" x14ac:dyDescent="0.35">
      <c r="A53" s="24" t="s">
        <v>89</v>
      </c>
      <c r="B53" s="25" t="s">
        <v>60</v>
      </c>
      <c r="C53" s="25" t="s">
        <v>102</v>
      </c>
      <c r="D53" s="25" t="s">
        <v>109</v>
      </c>
      <c r="E53" s="25" t="s">
        <v>110</v>
      </c>
      <c r="F53" s="60"/>
      <c r="G53" s="26">
        <f t="shared" si="0"/>
        <v>2295</v>
      </c>
      <c r="H53" s="27">
        <v>0</v>
      </c>
      <c r="I53" s="28">
        <f>Table2[[#This Row],[EDU Reach Total]]/Table2[[#This Row],[EDU Target _Total]]</f>
        <v>0</v>
      </c>
      <c r="J53" s="29" t="s">
        <v>711</v>
      </c>
      <c r="K53" s="30" t="s">
        <v>714</v>
      </c>
      <c r="M53" s="31" t="s">
        <v>89</v>
      </c>
      <c r="N53" s="32" t="s">
        <v>60</v>
      </c>
      <c r="O53" s="32" t="s">
        <v>102</v>
      </c>
      <c r="P53" s="32" t="s">
        <v>113</v>
      </c>
      <c r="Q53" s="32" t="s">
        <v>114</v>
      </c>
      <c r="R53" s="33">
        <v>2278</v>
      </c>
      <c r="T53" s="3" t="s">
        <v>175</v>
      </c>
      <c r="U53" s="3">
        <v>7</v>
      </c>
    </row>
    <row r="54" spans="1:21" x14ac:dyDescent="0.35">
      <c r="A54" s="15" t="s">
        <v>89</v>
      </c>
      <c r="B54" s="16" t="s">
        <v>60</v>
      </c>
      <c r="C54" s="16" t="s">
        <v>102</v>
      </c>
      <c r="D54" s="16" t="s">
        <v>111</v>
      </c>
      <c r="E54" s="16" t="s">
        <v>112</v>
      </c>
      <c r="F54" s="60"/>
      <c r="G54" s="16">
        <f t="shared" si="0"/>
        <v>3097</v>
      </c>
      <c r="H54" s="17">
        <v>0</v>
      </c>
      <c r="I54" s="18">
        <f>Table2[[#This Row],[EDU Reach Total]]/Table2[[#This Row],[EDU Target _Total]]</f>
        <v>0</v>
      </c>
      <c r="J54" s="34" t="s">
        <v>711</v>
      </c>
      <c r="K54" s="20" t="s">
        <v>714</v>
      </c>
      <c r="M54" s="21" t="s">
        <v>89</v>
      </c>
      <c r="N54" s="22" t="s">
        <v>60</v>
      </c>
      <c r="O54" s="22" t="s">
        <v>102</v>
      </c>
      <c r="P54" s="22" t="s">
        <v>116</v>
      </c>
      <c r="Q54" s="22" t="s">
        <v>117</v>
      </c>
      <c r="R54" s="23">
        <v>1215</v>
      </c>
      <c r="T54" s="3" t="s">
        <v>649</v>
      </c>
      <c r="U54" s="3">
        <v>1295</v>
      </c>
    </row>
    <row r="55" spans="1:21" x14ac:dyDescent="0.35">
      <c r="A55" s="24" t="s">
        <v>89</v>
      </c>
      <c r="B55" s="25" t="s">
        <v>60</v>
      </c>
      <c r="C55" s="25" t="s">
        <v>102</v>
      </c>
      <c r="D55" s="25" t="s">
        <v>113</v>
      </c>
      <c r="E55" s="25" t="s">
        <v>114</v>
      </c>
      <c r="F55" s="60"/>
      <c r="G55" s="26">
        <f t="shared" si="0"/>
        <v>2278</v>
      </c>
      <c r="H55" s="27">
        <v>0</v>
      </c>
      <c r="I55" s="28">
        <f>Table2[[#This Row],[EDU Reach Total]]/Table2[[#This Row],[EDU Target _Total]]</f>
        <v>0</v>
      </c>
      <c r="J55" s="29" t="s">
        <v>711</v>
      </c>
      <c r="K55" s="30" t="s">
        <v>714</v>
      </c>
      <c r="M55" s="31" t="s">
        <v>89</v>
      </c>
      <c r="N55" s="32" t="s">
        <v>60</v>
      </c>
      <c r="O55" s="32" t="s">
        <v>102</v>
      </c>
      <c r="P55" s="32" t="s">
        <v>111</v>
      </c>
      <c r="Q55" s="32" t="s">
        <v>112</v>
      </c>
      <c r="R55" s="33">
        <v>3097</v>
      </c>
      <c r="T55" s="3" t="s">
        <v>161</v>
      </c>
      <c r="U55" s="3">
        <v>1</v>
      </c>
    </row>
    <row r="56" spans="1:21" x14ac:dyDescent="0.35">
      <c r="A56" s="15" t="s">
        <v>89</v>
      </c>
      <c r="B56" s="16" t="s">
        <v>60</v>
      </c>
      <c r="C56" s="16" t="s">
        <v>102</v>
      </c>
      <c r="D56" s="16" t="s">
        <v>102</v>
      </c>
      <c r="E56" s="16" t="s">
        <v>115</v>
      </c>
      <c r="F56" s="60"/>
      <c r="G56" s="16">
        <f t="shared" si="0"/>
        <v>2718</v>
      </c>
      <c r="H56" s="17">
        <v>0</v>
      </c>
      <c r="I56" s="18">
        <f>Table2[[#This Row],[EDU Reach Total]]/Table2[[#This Row],[EDU Target _Total]]</f>
        <v>0</v>
      </c>
      <c r="J56" s="34" t="s">
        <v>711</v>
      </c>
      <c r="K56" s="20" t="s">
        <v>714</v>
      </c>
      <c r="M56" s="21" t="s">
        <v>89</v>
      </c>
      <c r="N56" s="22" t="s">
        <v>60</v>
      </c>
      <c r="O56" s="22" t="s">
        <v>102</v>
      </c>
      <c r="P56" s="22" t="s">
        <v>109</v>
      </c>
      <c r="Q56" s="22" t="s">
        <v>110</v>
      </c>
      <c r="R56" s="23">
        <v>2295</v>
      </c>
      <c r="T56" s="3" t="s">
        <v>123</v>
      </c>
      <c r="U56" s="3">
        <v>3862</v>
      </c>
    </row>
    <row r="57" spans="1:21" x14ac:dyDescent="0.35">
      <c r="A57" s="24" t="s">
        <v>89</v>
      </c>
      <c r="B57" s="25" t="s">
        <v>60</v>
      </c>
      <c r="C57" s="25" t="s">
        <v>102</v>
      </c>
      <c r="D57" s="25" t="s">
        <v>116</v>
      </c>
      <c r="E57" s="25" t="s">
        <v>117</v>
      </c>
      <c r="F57" s="60"/>
      <c r="G57" s="26">
        <f t="shared" si="0"/>
        <v>1215</v>
      </c>
      <c r="H57" s="27">
        <v>0</v>
      </c>
      <c r="I57" s="28">
        <f>Table2[[#This Row],[EDU Reach Total]]/Table2[[#This Row],[EDU Target _Total]]</f>
        <v>0</v>
      </c>
      <c r="J57" s="29" t="s">
        <v>711</v>
      </c>
      <c r="K57" s="30" t="s">
        <v>714</v>
      </c>
      <c r="M57" s="31" t="s">
        <v>89</v>
      </c>
      <c r="N57" s="32" t="s">
        <v>60</v>
      </c>
      <c r="O57" s="32" t="s">
        <v>102</v>
      </c>
      <c r="P57" s="32" t="s">
        <v>103</v>
      </c>
      <c r="Q57" s="32" t="s">
        <v>104</v>
      </c>
      <c r="R57" s="33">
        <v>2112</v>
      </c>
      <c r="T57" s="3" t="s">
        <v>327</v>
      </c>
      <c r="U57" s="3">
        <v>502</v>
      </c>
    </row>
    <row r="58" spans="1:21" x14ac:dyDescent="0.35">
      <c r="A58" s="15" t="s">
        <v>118</v>
      </c>
      <c r="B58" s="16" t="s">
        <v>119</v>
      </c>
      <c r="C58" s="16" t="s">
        <v>120</v>
      </c>
      <c r="D58" s="16" t="s">
        <v>120</v>
      </c>
      <c r="E58" s="16" t="s">
        <v>121</v>
      </c>
      <c r="F58" s="61"/>
      <c r="G58" s="16">
        <f t="shared" si="0"/>
        <v>4883</v>
      </c>
      <c r="H58" s="17">
        <v>0</v>
      </c>
      <c r="I58" s="18">
        <f>Table2[[#This Row],[EDU Reach Total]]/Table2[[#This Row],[EDU Target _Total]]</f>
        <v>0</v>
      </c>
      <c r="J58" s="34" t="s">
        <v>710</v>
      </c>
      <c r="K58" s="20" t="s">
        <v>716</v>
      </c>
      <c r="M58" s="21" t="s">
        <v>118</v>
      </c>
      <c r="N58" s="22" t="s">
        <v>119</v>
      </c>
      <c r="O58" s="22" t="s">
        <v>120</v>
      </c>
      <c r="P58" s="22" t="s">
        <v>120</v>
      </c>
      <c r="Q58" s="22" t="s">
        <v>121</v>
      </c>
      <c r="R58" s="23">
        <v>4883</v>
      </c>
      <c r="T58" s="3" t="s">
        <v>199</v>
      </c>
      <c r="U58" s="3">
        <v>2534</v>
      </c>
    </row>
    <row r="59" spans="1:21" x14ac:dyDescent="0.35">
      <c r="A59" s="24" t="s">
        <v>118</v>
      </c>
      <c r="B59" s="25" t="s">
        <v>119</v>
      </c>
      <c r="C59" s="25" t="s">
        <v>120</v>
      </c>
      <c r="D59" s="25" t="s">
        <v>122</v>
      </c>
      <c r="E59" s="25" t="s">
        <v>123</v>
      </c>
      <c r="F59" s="60"/>
      <c r="G59" s="26">
        <f t="shared" si="0"/>
        <v>5925</v>
      </c>
      <c r="H59" s="27">
        <f>VLOOKUP(Table2[Township Pcode],$T$4:$U$62,2,FALSE)</f>
        <v>3862</v>
      </c>
      <c r="I59" s="28">
        <f>Table2[[#This Row],[EDU Reach Total]]/Table2[[#This Row],[EDU Target _Total]]</f>
        <v>0.65181434599156118</v>
      </c>
      <c r="J59" s="29" t="s">
        <v>710</v>
      </c>
      <c r="K59" s="30" t="s">
        <v>716</v>
      </c>
      <c r="M59" s="31" t="s">
        <v>118</v>
      </c>
      <c r="N59" s="32" t="s">
        <v>119</v>
      </c>
      <c r="O59" s="32" t="s">
        <v>120</v>
      </c>
      <c r="P59" s="32" t="s">
        <v>122</v>
      </c>
      <c r="Q59" s="32" t="s">
        <v>123</v>
      </c>
      <c r="R59" s="33">
        <v>5925</v>
      </c>
      <c r="T59" s="3" t="s">
        <v>666</v>
      </c>
      <c r="U59" s="3">
        <v>1241</v>
      </c>
    </row>
    <row r="60" spans="1:21" x14ac:dyDescent="0.35">
      <c r="A60" s="15" t="s">
        <v>118</v>
      </c>
      <c r="B60" s="16" t="s">
        <v>119</v>
      </c>
      <c r="C60" s="16" t="s">
        <v>120</v>
      </c>
      <c r="D60" s="16" t="s">
        <v>124</v>
      </c>
      <c r="E60" s="16" t="s">
        <v>125</v>
      </c>
      <c r="F60" s="60"/>
      <c r="G60" s="16">
        <f t="shared" si="0"/>
        <v>2079</v>
      </c>
      <c r="H60" s="17">
        <f>VLOOKUP(Table2[Township Pcode],$T$4:$U$62,2,FALSE)</f>
        <v>2562</v>
      </c>
      <c r="I60" s="18">
        <f>Table2[[#This Row],[EDU Reach Total]]/Table2[[#This Row],[EDU Target _Total]]</f>
        <v>1.2323232323232323</v>
      </c>
      <c r="J60" s="34" t="s">
        <v>710</v>
      </c>
      <c r="K60" s="20" t="s">
        <v>716</v>
      </c>
      <c r="M60" s="21" t="s">
        <v>118</v>
      </c>
      <c r="N60" s="22" t="s">
        <v>119</v>
      </c>
      <c r="O60" s="22" t="s">
        <v>120</v>
      </c>
      <c r="P60" s="22" t="s">
        <v>124</v>
      </c>
      <c r="Q60" s="22" t="s">
        <v>125</v>
      </c>
      <c r="R60" s="23">
        <v>2079</v>
      </c>
      <c r="T60" s="3" t="s">
        <v>129</v>
      </c>
      <c r="U60" s="3">
        <v>3852</v>
      </c>
    </row>
    <row r="61" spans="1:21" x14ac:dyDescent="0.35">
      <c r="A61" s="24" t="s">
        <v>118</v>
      </c>
      <c r="B61" s="25" t="s">
        <v>119</v>
      </c>
      <c r="C61" s="25" t="s">
        <v>126</v>
      </c>
      <c r="D61" s="25" t="s">
        <v>126</v>
      </c>
      <c r="E61" s="25" t="s">
        <v>127</v>
      </c>
      <c r="F61" s="61"/>
      <c r="G61" s="26">
        <f t="shared" si="0"/>
        <v>3489</v>
      </c>
      <c r="H61" s="27">
        <f>VLOOKUP(Table2[Township Pcode],$T$4:$U$62,2,FALSE)</f>
        <v>4357</v>
      </c>
      <c r="I61" s="28">
        <f>Table2[[#This Row],[EDU Reach Total]]/Table2[[#This Row],[EDU Target _Total]]</f>
        <v>1.2487818859271997</v>
      </c>
      <c r="J61" s="29" t="s">
        <v>710</v>
      </c>
      <c r="K61" s="30" t="s">
        <v>716</v>
      </c>
      <c r="M61" s="31" t="s">
        <v>118</v>
      </c>
      <c r="N61" s="32" t="s">
        <v>119</v>
      </c>
      <c r="O61" s="32" t="s">
        <v>126</v>
      </c>
      <c r="P61" s="32" t="s">
        <v>126</v>
      </c>
      <c r="Q61" s="32" t="s">
        <v>127</v>
      </c>
      <c r="R61" s="33">
        <v>3489</v>
      </c>
      <c r="T61" s="3" t="s">
        <v>125</v>
      </c>
      <c r="U61" s="3">
        <v>2562</v>
      </c>
    </row>
    <row r="62" spans="1:21" x14ac:dyDescent="0.35">
      <c r="A62" s="15" t="s">
        <v>118</v>
      </c>
      <c r="B62" s="16" t="s">
        <v>119</v>
      </c>
      <c r="C62" s="16" t="s">
        <v>126</v>
      </c>
      <c r="D62" s="16" t="s">
        <v>128</v>
      </c>
      <c r="E62" s="16" t="s">
        <v>129</v>
      </c>
      <c r="F62" s="61"/>
      <c r="G62" s="16">
        <f t="shared" si="0"/>
        <v>3969</v>
      </c>
      <c r="H62" s="17">
        <f>VLOOKUP(Table2[Township Pcode],$T$4:$U$62,2,FALSE)</f>
        <v>3852</v>
      </c>
      <c r="I62" s="18">
        <f>Table2[[#This Row],[EDU Reach Total]]/Table2[[#This Row],[EDU Target _Total]]</f>
        <v>0.97052154195011342</v>
      </c>
      <c r="J62" s="34" t="s">
        <v>710</v>
      </c>
      <c r="K62" s="20" t="s">
        <v>716</v>
      </c>
      <c r="M62" s="21" t="s">
        <v>118</v>
      </c>
      <c r="N62" s="22" t="s">
        <v>119</v>
      </c>
      <c r="O62" s="22" t="s">
        <v>126</v>
      </c>
      <c r="P62" s="22" t="s">
        <v>128</v>
      </c>
      <c r="Q62" s="22" t="s">
        <v>129</v>
      </c>
      <c r="R62" s="23">
        <v>3969</v>
      </c>
      <c r="T62" s="3" t="s">
        <v>165</v>
      </c>
      <c r="U62" s="3">
        <v>1072</v>
      </c>
    </row>
    <row r="63" spans="1:21" x14ac:dyDescent="0.35">
      <c r="A63" s="24" t="s">
        <v>118</v>
      </c>
      <c r="B63" s="25" t="s">
        <v>119</v>
      </c>
      <c r="C63" s="25" t="s">
        <v>130</v>
      </c>
      <c r="D63" s="25" t="s">
        <v>130</v>
      </c>
      <c r="E63" s="25" t="s">
        <v>131</v>
      </c>
      <c r="F63" s="60"/>
      <c r="G63" s="26">
        <f t="shared" si="0"/>
        <v>3349</v>
      </c>
      <c r="H63" s="27">
        <f>VLOOKUP(Table2[Township Pcode],$T$4:$U$62,2,FALSE)</f>
        <v>75</v>
      </c>
      <c r="I63" s="28">
        <f>Table2[[#This Row],[EDU Reach Total]]/Table2[[#This Row],[EDU Target _Total]]</f>
        <v>2.2394744699910422E-2</v>
      </c>
      <c r="J63" s="29" t="s">
        <v>710</v>
      </c>
      <c r="K63" s="30" t="s">
        <v>716</v>
      </c>
      <c r="M63" s="31" t="s">
        <v>118</v>
      </c>
      <c r="N63" s="32" t="s">
        <v>119</v>
      </c>
      <c r="O63" s="32" t="s">
        <v>130</v>
      </c>
      <c r="P63" s="32" t="s">
        <v>130</v>
      </c>
      <c r="Q63" s="32" t="s">
        <v>131</v>
      </c>
      <c r="R63" s="33">
        <v>3349</v>
      </c>
    </row>
    <row r="64" spans="1:21" x14ac:dyDescent="0.35">
      <c r="A64" s="15" t="s">
        <v>118</v>
      </c>
      <c r="B64" s="16" t="s">
        <v>119</v>
      </c>
      <c r="C64" s="16" t="s">
        <v>130</v>
      </c>
      <c r="D64" s="16" t="s">
        <v>132</v>
      </c>
      <c r="E64" s="16" t="s">
        <v>133</v>
      </c>
      <c r="F64" s="61"/>
      <c r="G64" s="16">
        <f t="shared" si="0"/>
        <v>10320</v>
      </c>
      <c r="H64" s="17">
        <v>0</v>
      </c>
      <c r="I64" s="18">
        <f>Table2[[#This Row],[EDU Reach Total]]/Table2[[#This Row],[EDU Target _Total]]</f>
        <v>0</v>
      </c>
      <c r="J64" s="34" t="s">
        <v>710</v>
      </c>
      <c r="K64" s="20" t="s">
        <v>716</v>
      </c>
      <c r="M64" s="21" t="s">
        <v>118</v>
      </c>
      <c r="N64" s="22" t="s">
        <v>119</v>
      </c>
      <c r="O64" s="22" t="s">
        <v>130</v>
      </c>
      <c r="P64" s="22" t="s">
        <v>132</v>
      </c>
      <c r="Q64" s="22" t="s">
        <v>133</v>
      </c>
      <c r="R64" s="23">
        <v>10320</v>
      </c>
    </row>
    <row r="65" spans="1:18" x14ac:dyDescent="0.35">
      <c r="A65" s="24" t="s">
        <v>118</v>
      </c>
      <c r="B65" s="25" t="s">
        <v>119</v>
      </c>
      <c r="C65" s="25" t="s">
        <v>134</v>
      </c>
      <c r="D65" s="25" t="s">
        <v>135</v>
      </c>
      <c r="E65" s="25" t="s">
        <v>136</v>
      </c>
      <c r="F65" s="61"/>
      <c r="G65" s="26">
        <f t="shared" si="0"/>
        <v>1938</v>
      </c>
      <c r="H65" s="27">
        <v>0</v>
      </c>
      <c r="I65" s="28">
        <f>Table2[[#This Row],[EDU Reach Total]]/Table2[[#This Row],[EDU Target _Total]]</f>
        <v>0</v>
      </c>
      <c r="J65" s="29" t="s">
        <v>710</v>
      </c>
      <c r="K65" s="30" t="s">
        <v>716</v>
      </c>
      <c r="M65" s="31" t="s">
        <v>118</v>
      </c>
      <c r="N65" s="32" t="s">
        <v>119</v>
      </c>
      <c r="O65" s="32" t="s">
        <v>134</v>
      </c>
      <c r="P65" s="32" t="s">
        <v>134</v>
      </c>
      <c r="Q65" s="32" t="s">
        <v>137</v>
      </c>
      <c r="R65" s="33">
        <v>5192</v>
      </c>
    </row>
    <row r="66" spans="1:18" x14ac:dyDescent="0.35">
      <c r="A66" s="15" t="s">
        <v>118</v>
      </c>
      <c r="B66" s="16" t="s">
        <v>119</v>
      </c>
      <c r="C66" s="16" t="s">
        <v>134</v>
      </c>
      <c r="D66" s="16" t="s">
        <v>134</v>
      </c>
      <c r="E66" s="16" t="s">
        <v>137</v>
      </c>
      <c r="F66" s="61"/>
      <c r="G66" s="16">
        <f t="shared" si="0"/>
        <v>5192</v>
      </c>
      <c r="H66" s="17">
        <v>0</v>
      </c>
      <c r="I66" s="18">
        <f>Table2[[#This Row],[EDU Reach Total]]/Table2[[#This Row],[EDU Target _Total]]</f>
        <v>0</v>
      </c>
      <c r="J66" s="34" t="s">
        <v>710</v>
      </c>
      <c r="K66" s="20" t="s">
        <v>716</v>
      </c>
      <c r="M66" s="21" t="s">
        <v>118</v>
      </c>
      <c r="N66" s="22" t="s">
        <v>119</v>
      </c>
      <c r="O66" s="22" t="s">
        <v>134</v>
      </c>
      <c r="P66" s="22" t="s">
        <v>135</v>
      </c>
      <c r="Q66" s="22" t="s">
        <v>136</v>
      </c>
      <c r="R66" s="23">
        <v>1938</v>
      </c>
    </row>
    <row r="67" spans="1:18" x14ac:dyDescent="0.35">
      <c r="A67" s="24" t="s">
        <v>138</v>
      </c>
      <c r="B67" s="25" t="s">
        <v>139</v>
      </c>
      <c r="C67" s="25" t="s">
        <v>140</v>
      </c>
      <c r="D67" s="25" t="s">
        <v>140</v>
      </c>
      <c r="E67" s="25" t="s">
        <v>141</v>
      </c>
      <c r="F67" s="61"/>
      <c r="G67" s="26">
        <f t="shared" si="0"/>
        <v>7456</v>
      </c>
      <c r="H67" s="27">
        <f>VLOOKUP(Table2[Township Pcode],$T$4:$U$62,2,FALSE)</f>
        <v>1154</v>
      </c>
      <c r="I67" s="28">
        <f>Table2[[#This Row],[EDU Reach Total]]/Table2[[#This Row],[EDU Target _Total]]</f>
        <v>0.15477467811158799</v>
      </c>
      <c r="J67" s="29" t="s">
        <v>710</v>
      </c>
      <c r="K67" s="30" t="s">
        <v>715</v>
      </c>
      <c r="M67" s="31" t="s">
        <v>138</v>
      </c>
      <c r="N67" s="32" t="s">
        <v>139</v>
      </c>
      <c r="O67" s="32" t="s">
        <v>140</v>
      </c>
      <c r="P67" s="32" t="s">
        <v>140</v>
      </c>
      <c r="Q67" s="32" t="s">
        <v>141</v>
      </c>
      <c r="R67" s="33">
        <v>7456</v>
      </c>
    </row>
    <row r="68" spans="1:18" x14ac:dyDescent="0.35">
      <c r="A68" s="15" t="s">
        <v>138</v>
      </c>
      <c r="B68" s="16" t="s">
        <v>139</v>
      </c>
      <c r="C68" s="16" t="s">
        <v>140</v>
      </c>
      <c r="D68" s="16" t="s">
        <v>142</v>
      </c>
      <c r="E68" s="16" t="s">
        <v>143</v>
      </c>
      <c r="F68" s="60"/>
      <c r="G68" s="16">
        <f t="shared" ref="G68:G131" si="1">VLOOKUP(E68:E394,$Q$4:$R$333,2,FALSE)</f>
        <v>7919</v>
      </c>
      <c r="H68" s="17">
        <f>VLOOKUP(Table2[Township Pcode],$T$4:$U$62,2,FALSE)</f>
        <v>895</v>
      </c>
      <c r="I68" s="18">
        <f>Table2[[#This Row],[EDU Reach Total]]/Table2[[#This Row],[EDU Target _Total]]</f>
        <v>0.11301932062129057</v>
      </c>
      <c r="J68" s="34" t="s">
        <v>710</v>
      </c>
      <c r="K68" s="20" t="s">
        <v>715</v>
      </c>
      <c r="M68" s="21" t="s">
        <v>138</v>
      </c>
      <c r="N68" s="22" t="s">
        <v>139</v>
      </c>
      <c r="O68" s="22" t="s">
        <v>140</v>
      </c>
      <c r="P68" s="22" t="s">
        <v>146</v>
      </c>
      <c r="Q68" s="22" t="s">
        <v>147</v>
      </c>
      <c r="R68" s="23">
        <v>3571</v>
      </c>
    </row>
    <row r="69" spans="1:18" x14ac:dyDescent="0.35">
      <c r="A69" s="24" t="s">
        <v>138</v>
      </c>
      <c r="B69" s="25" t="s">
        <v>139</v>
      </c>
      <c r="C69" s="25" t="s">
        <v>140</v>
      </c>
      <c r="D69" s="25" t="s">
        <v>144</v>
      </c>
      <c r="E69" s="25" t="s">
        <v>145</v>
      </c>
      <c r="F69" s="61"/>
      <c r="G69" s="26">
        <f t="shared" si="1"/>
        <v>12226</v>
      </c>
      <c r="H69" s="27">
        <f>VLOOKUP(Table2[Township Pcode],$T$4:$U$62,2,FALSE)</f>
        <v>2908</v>
      </c>
      <c r="I69" s="28">
        <f>Table2[[#This Row],[EDU Reach Total]]/Table2[[#This Row],[EDU Target _Total]]</f>
        <v>0.23785375429412728</v>
      </c>
      <c r="J69" s="29" t="s">
        <v>710</v>
      </c>
      <c r="K69" s="30" t="s">
        <v>715</v>
      </c>
      <c r="M69" s="31" t="s">
        <v>138</v>
      </c>
      <c r="N69" s="32" t="s">
        <v>139</v>
      </c>
      <c r="O69" s="32" t="s">
        <v>140</v>
      </c>
      <c r="P69" s="32" t="s">
        <v>144</v>
      </c>
      <c r="Q69" s="32" t="s">
        <v>145</v>
      </c>
      <c r="R69" s="33">
        <v>12226</v>
      </c>
    </row>
    <row r="70" spans="1:18" x14ac:dyDescent="0.35">
      <c r="A70" s="15" t="s">
        <v>138</v>
      </c>
      <c r="B70" s="16" t="s">
        <v>139</v>
      </c>
      <c r="C70" s="16" t="s">
        <v>140</v>
      </c>
      <c r="D70" s="16" t="s">
        <v>146</v>
      </c>
      <c r="E70" s="16" t="s">
        <v>147</v>
      </c>
      <c r="F70" s="61"/>
      <c r="G70" s="16">
        <f t="shared" si="1"/>
        <v>3571</v>
      </c>
      <c r="H70" s="17">
        <f>VLOOKUP(Table2[Township Pcode],$T$4:$U$62,2,FALSE)</f>
        <v>266</v>
      </c>
      <c r="I70" s="18">
        <f>Table2[[#This Row],[EDU Reach Total]]/Table2[[#This Row],[EDU Target _Total]]</f>
        <v>7.4488938672640712E-2</v>
      </c>
      <c r="J70" s="34" t="s">
        <v>710</v>
      </c>
      <c r="K70" s="20" t="s">
        <v>715</v>
      </c>
      <c r="M70" s="21" t="s">
        <v>138</v>
      </c>
      <c r="N70" s="22" t="s">
        <v>139</v>
      </c>
      <c r="O70" s="22" t="s">
        <v>140</v>
      </c>
      <c r="P70" s="22" t="s">
        <v>142</v>
      </c>
      <c r="Q70" s="22" t="s">
        <v>143</v>
      </c>
      <c r="R70" s="23">
        <v>7919</v>
      </c>
    </row>
    <row r="71" spans="1:18" x14ac:dyDescent="0.35">
      <c r="A71" s="24" t="s">
        <v>138</v>
      </c>
      <c r="B71" s="25" t="s">
        <v>139</v>
      </c>
      <c r="C71" s="25" t="s">
        <v>148</v>
      </c>
      <c r="D71" s="25" t="s">
        <v>149</v>
      </c>
      <c r="E71" s="25" t="s">
        <v>150</v>
      </c>
      <c r="F71" s="61"/>
      <c r="G71" s="26">
        <f t="shared" si="1"/>
        <v>14515</v>
      </c>
      <c r="H71" s="27">
        <f>VLOOKUP(Table2[Township Pcode],$T$4:$U$62,2,FALSE)</f>
        <v>63</v>
      </c>
      <c r="I71" s="28">
        <f>Table2[[#This Row],[EDU Reach Total]]/Table2[[#This Row],[EDU Target _Total]]</f>
        <v>4.3403375818119186E-3</v>
      </c>
      <c r="J71" s="29" t="s">
        <v>710</v>
      </c>
      <c r="K71" s="30" t="s">
        <v>715</v>
      </c>
      <c r="M71" s="31" t="s">
        <v>138</v>
      </c>
      <c r="N71" s="32" t="s">
        <v>139</v>
      </c>
      <c r="O71" s="32" t="s">
        <v>148</v>
      </c>
      <c r="P71" s="32" t="s">
        <v>148</v>
      </c>
      <c r="Q71" s="32" t="s">
        <v>153</v>
      </c>
      <c r="R71" s="33">
        <v>5708</v>
      </c>
    </row>
    <row r="72" spans="1:18" x14ac:dyDescent="0.35">
      <c r="A72" s="15" t="s">
        <v>138</v>
      </c>
      <c r="B72" s="16" t="s">
        <v>139</v>
      </c>
      <c r="C72" s="16" t="s">
        <v>148</v>
      </c>
      <c r="D72" s="16" t="s">
        <v>151</v>
      </c>
      <c r="E72" s="16" t="s">
        <v>152</v>
      </c>
      <c r="F72" s="60"/>
      <c r="G72" s="16">
        <f t="shared" si="1"/>
        <v>3951</v>
      </c>
      <c r="H72" s="17">
        <f>VLOOKUP(Table2[Township Pcode],$T$4:$U$62,2,FALSE)</f>
        <v>196</v>
      </c>
      <c r="I72" s="18">
        <f>Table2[[#This Row],[EDU Reach Total]]/Table2[[#This Row],[EDU Target _Total]]</f>
        <v>4.9607694254619084E-2</v>
      </c>
      <c r="J72" s="34" t="s">
        <v>710</v>
      </c>
      <c r="K72" s="20" t="s">
        <v>715</v>
      </c>
      <c r="M72" s="21" t="s">
        <v>138</v>
      </c>
      <c r="N72" s="22" t="s">
        <v>139</v>
      </c>
      <c r="O72" s="22" t="s">
        <v>148</v>
      </c>
      <c r="P72" s="22" t="s">
        <v>151</v>
      </c>
      <c r="Q72" s="22" t="s">
        <v>152</v>
      </c>
      <c r="R72" s="23">
        <v>3951</v>
      </c>
    </row>
    <row r="73" spans="1:18" x14ac:dyDescent="0.35">
      <c r="A73" s="24" t="s">
        <v>138</v>
      </c>
      <c r="B73" s="25" t="s">
        <v>139</v>
      </c>
      <c r="C73" s="25" t="s">
        <v>148</v>
      </c>
      <c r="D73" s="25" t="s">
        <v>148</v>
      </c>
      <c r="E73" s="25" t="s">
        <v>153</v>
      </c>
      <c r="F73" s="60"/>
      <c r="G73" s="26">
        <f t="shared" si="1"/>
        <v>5708</v>
      </c>
      <c r="H73" s="27">
        <v>0</v>
      </c>
      <c r="I73" s="28">
        <f>Table2[[#This Row],[EDU Reach Total]]/Table2[[#This Row],[EDU Target _Total]]</f>
        <v>0</v>
      </c>
      <c r="J73" s="29" t="s">
        <v>710</v>
      </c>
      <c r="K73" s="30" t="s">
        <v>715</v>
      </c>
      <c r="M73" s="31" t="s">
        <v>138</v>
      </c>
      <c r="N73" s="32" t="s">
        <v>139</v>
      </c>
      <c r="O73" s="32" t="s">
        <v>148</v>
      </c>
      <c r="P73" s="32" t="s">
        <v>149</v>
      </c>
      <c r="Q73" s="32" t="s">
        <v>150</v>
      </c>
      <c r="R73" s="33">
        <v>14515</v>
      </c>
    </row>
    <row r="74" spans="1:18" x14ac:dyDescent="0.35">
      <c r="A74" s="15" t="s">
        <v>138</v>
      </c>
      <c r="B74" s="16" t="s">
        <v>139</v>
      </c>
      <c r="C74" s="16" t="s">
        <v>154</v>
      </c>
      <c r="D74" s="16" t="s">
        <v>155</v>
      </c>
      <c r="E74" s="16" t="s">
        <v>156</v>
      </c>
      <c r="F74" s="61"/>
      <c r="G74" s="16">
        <f t="shared" si="1"/>
        <v>1831</v>
      </c>
      <c r="H74" s="17">
        <f>VLOOKUP(Table2[Township Pcode],$T$4:$U$62,2,FALSE)</f>
        <v>392</v>
      </c>
      <c r="I74" s="28">
        <f>Table2[[#This Row],[EDU Reach Total]]/Table2[[#This Row],[EDU Target _Total]]</f>
        <v>0.21409066084107045</v>
      </c>
      <c r="J74" s="34" t="s">
        <v>710</v>
      </c>
      <c r="K74" s="20" t="s">
        <v>715</v>
      </c>
      <c r="M74" s="21" t="s">
        <v>138</v>
      </c>
      <c r="N74" s="22" t="s">
        <v>139</v>
      </c>
      <c r="O74" s="22" t="s">
        <v>154</v>
      </c>
      <c r="P74" s="22" t="s">
        <v>154</v>
      </c>
      <c r="Q74" s="22" t="s">
        <v>159</v>
      </c>
      <c r="R74" s="23">
        <v>13800</v>
      </c>
    </row>
    <row r="75" spans="1:18" x14ac:dyDescent="0.35">
      <c r="A75" s="24" t="s">
        <v>138</v>
      </c>
      <c r="B75" s="25" t="s">
        <v>139</v>
      </c>
      <c r="C75" s="25" t="s">
        <v>154</v>
      </c>
      <c r="D75" s="25" t="s">
        <v>157</v>
      </c>
      <c r="E75" s="25" t="s">
        <v>158</v>
      </c>
      <c r="F75" s="61"/>
      <c r="G75" s="26">
        <f t="shared" si="1"/>
        <v>653</v>
      </c>
      <c r="H75" s="27">
        <f>VLOOKUP(Table2[Township Pcode],$T$4:$U$62,2,FALSE)</f>
        <v>0</v>
      </c>
      <c r="I75" s="28">
        <f>Table2[[#This Row],[EDU Reach Total]]/Table2[[#This Row],[EDU Target _Total]]</f>
        <v>0</v>
      </c>
      <c r="J75" s="29" t="s">
        <v>710</v>
      </c>
      <c r="K75" s="30" t="s">
        <v>715</v>
      </c>
      <c r="M75" s="31" t="s">
        <v>138</v>
      </c>
      <c r="N75" s="32" t="s">
        <v>139</v>
      </c>
      <c r="O75" s="32" t="s">
        <v>154</v>
      </c>
      <c r="P75" s="32" t="s">
        <v>164</v>
      </c>
      <c r="Q75" s="32" t="s">
        <v>165</v>
      </c>
      <c r="R75" s="33">
        <v>15910</v>
      </c>
    </row>
    <row r="76" spans="1:18" x14ac:dyDescent="0.35">
      <c r="A76" s="15" t="s">
        <v>138</v>
      </c>
      <c r="B76" s="16" t="s">
        <v>139</v>
      </c>
      <c r="C76" s="16" t="s">
        <v>154</v>
      </c>
      <c r="D76" s="16" t="s">
        <v>154</v>
      </c>
      <c r="E76" s="16" t="s">
        <v>159</v>
      </c>
      <c r="F76" s="60"/>
      <c r="G76" s="16">
        <f t="shared" si="1"/>
        <v>13800</v>
      </c>
      <c r="H76" s="17">
        <f>VLOOKUP(Table2[Township Pcode],$T$4:$U$62,2,FALSE)</f>
        <v>2362</v>
      </c>
      <c r="I76" s="18">
        <f>Table2[[#This Row],[EDU Reach Total]]/Table2[[#This Row],[EDU Target _Total]]</f>
        <v>0.17115942028985506</v>
      </c>
      <c r="J76" s="34" t="s">
        <v>710</v>
      </c>
      <c r="K76" s="20" t="s">
        <v>715</v>
      </c>
      <c r="M76" s="21" t="s">
        <v>138</v>
      </c>
      <c r="N76" s="22" t="s">
        <v>139</v>
      </c>
      <c r="O76" s="22" t="s">
        <v>154</v>
      </c>
      <c r="P76" s="22" t="s">
        <v>157</v>
      </c>
      <c r="Q76" s="22" t="s">
        <v>158</v>
      </c>
      <c r="R76" s="23">
        <v>653</v>
      </c>
    </row>
    <row r="77" spans="1:18" x14ac:dyDescent="0.35">
      <c r="A77" s="24" t="s">
        <v>138</v>
      </c>
      <c r="B77" s="25" t="s">
        <v>139</v>
      </c>
      <c r="C77" s="25" t="s">
        <v>154</v>
      </c>
      <c r="D77" s="25" t="s">
        <v>160</v>
      </c>
      <c r="E77" s="25" t="s">
        <v>161</v>
      </c>
      <c r="F77" s="60"/>
      <c r="G77" s="26">
        <f t="shared" si="1"/>
        <v>2154</v>
      </c>
      <c r="H77" s="27">
        <f>VLOOKUP(Table2[Township Pcode],$T$4:$U$62,2,FALSE)</f>
        <v>1</v>
      </c>
      <c r="I77" s="28">
        <f>Table2[[#This Row],[EDU Reach Total]]/Table2[[#This Row],[EDU Target _Total]]</f>
        <v>4.6425255338904364E-4</v>
      </c>
      <c r="J77" s="29" t="s">
        <v>710</v>
      </c>
      <c r="K77" s="30" t="s">
        <v>715</v>
      </c>
      <c r="M77" s="31" t="s">
        <v>138</v>
      </c>
      <c r="N77" s="32" t="s">
        <v>139</v>
      </c>
      <c r="O77" s="32" t="s">
        <v>154</v>
      </c>
      <c r="P77" s="32" t="s">
        <v>160</v>
      </c>
      <c r="Q77" s="32" t="s">
        <v>161</v>
      </c>
      <c r="R77" s="33">
        <v>2154</v>
      </c>
    </row>
    <row r="78" spans="1:18" x14ac:dyDescent="0.35">
      <c r="A78" s="15" t="s">
        <v>138</v>
      </c>
      <c r="B78" s="16" t="s">
        <v>139</v>
      </c>
      <c r="C78" s="16" t="s">
        <v>154</v>
      </c>
      <c r="D78" s="16" t="s">
        <v>162</v>
      </c>
      <c r="E78" s="16" t="s">
        <v>163</v>
      </c>
      <c r="F78" s="61"/>
      <c r="G78" s="16">
        <f t="shared" si="1"/>
        <v>154</v>
      </c>
      <c r="H78" s="17">
        <v>0</v>
      </c>
      <c r="I78" s="18">
        <f>Table2[[#This Row],[EDU Reach Total]]/Table2[[#This Row],[EDU Target _Total]]</f>
        <v>0</v>
      </c>
      <c r="J78" s="34" t="s">
        <v>710</v>
      </c>
      <c r="K78" s="20" t="s">
        <v>715</v>
      </c>
      <c r="M78" s="21" t="s">
        <v>138</v>
      </c>
      <c r="N78" s="22" t="s">
        <v>139</v>
      </c>
      <c r="O78" s="22" t="s">
        <v>154</v>
      </c>
      <c r="P78" s="22" t="s">
        <v>155</v>
      </c>
      <c r="Q78" s="22" t="s">
        <v>156</v>
      </c>
      <c r="R78" s="23">
        <v>1831</v>
      </c>
    </row>
    <row r="79" spans="1:18" x14ac:dyDescent="0.35">
      <c r="A79" s="24" t="s">
        <v>138</v>
      </c>
      <c r="B79" s="25" t="s">
        <v>139</v>
      </c>
      <c r="C79" s="25" t="s">
        <v>154</v>
      </c>
      <c r="D79" s="25" t="s">
        <v>164</v>
      </c>
      <c r="E79" s="25" t="s">
        <v>165</v>
      </c>
      <c r="F79" s="61"/>
      <c r="G79" s="26">
        <f t="shared" si="1"/>
        <v>15910</v>
      </c>
      <c r="H79" s="27">
        <f>VLOOKUP(Table2[Township Pcode],$T$4:$U$62,2,FALSE)</f>
        <v>1072</v>
      </c>
      <c r="I79" s="28">
        <f>Table2[[#This Row],[EDU Reach Total]]/Table2[[#This Row],[EDU Target _Total]]</f>
        <v>6.7379006913890635E-2</v>
      </c>
      <c r="J79" s="29" t="s">
        <v>710</v>
      </c>
      <c r="K79" s="30" t="s">
        <v>715</v>
      </c>
      <c r="M79" s="31" t="s">
        <v>138</v>
      </c>
      <c r="N79" s="32" t="s">
        <v>139</v>
      </c>
      <c r="O79" s="32" t="s">
        <v>154</v>
      </c>
      <c r="P79" s="32" t="s">
        <v>162</v>
      </c>
      <c r="Q79" s="32" t="s">
        <v>163</v>
      </c>
      <c r="R79" s="33">
        <v>154</v>
      </c>
    </row>
    <row r="80" spans="1:18" x14ac:dyDescent="0.35">
      <c r="A80" s="15" t="s">
        <v>138</v>
      </c>
      <c r="B80" s="16" t="s">
        <v>139</v>
      </c>
      <c r="C80" s="16" t="s">
        <v>166</v>
      </c>
      <c r="D80" s="16" t="s">
        <v>167</v>
      </c>
      <c r="E80" s="16" t="s">
        <v>168</v>
      </c>
      <c r="F80" s="60"/>
      <c r="G80" s="16">
        <f t="shared" si="1"/>
        <v>276</v>
      </c>
      <c r="H80" s="17">
        <v>0</v>
      </c>
      <c r="I80" s="18">
        <f>Table2[[#This Row],[EDU Reach Total]]/Table2[[#This Row],[EDU Target _Total]]</f>
        <v>0</v>
      </c>
      <c r="J80" s="34" t="s">
        <v>710</v>
      </c>
      <c r="K80" s="20" t="s">
        <v>715</v>
      </c>
      <c r="M80" s="21" t="s">
        <v>138</v>
      </c>
      <c r="N80" s="22" t="s">
        <v>139</v>
      </c>
      <c r="O80" s="22" t="s">
        <v>166</v>
      </c>
      <c r="P80" s="22" t="s">
        <v>166</v>
      </c>
      <c r="Q80" s="22" t="s">
        <v>173</v>
      </c>
      <c r="R80" s="23">
        <v>1867</v>
      </c>
    </row>
    <row r="81" spans="1:18" x14ac:dyDescent="0.35">
      <c r="A81" s="24" t="s">
        <v>138</v>
      </c>
      <c r="B81" s="25" t="s">
        <v>139</v>
      </c>
      <c r="C81" s="25" t="s">
        <v>166</v>
      </c>
      <c r="D81" s="25" t="s">
        <v>169</v>
      </c>
      <c r="E81" s="25" t="s">
        <v>170</v>
      </c>
      <c r="F81" s="60"/>
      <c r="G81" s="26">
        <f t="shared" si="1"/>
        <v>209</v>
      </c>
      <c r="H81" s="27">
        <v>0</v>
      </c>
      <c r="I81" s="28">
        <f>Table2[[#This Row],[EDU Reach Total]]/Table2[[#This Row],[EDU Target _Total]]</f>
        <v>0</v>
      </c>
      <c r="J81" s="29" t="s">
        <v>710</v>
      </c>
      <c r="K81" s="30" t="s">
        <v>715</v>
      </c>
      <c r="M81" s="31" t="s">
        <v>138</v>
      </c>
      <c r="N81" s="32" t="s">
        <v>139</v>
      </c>
      <c r="O81" s="32" t="s">
        <v>166</v>
      </c>
      <c r="P81" s="32" t="s">
        <v>174</v>
      </c>
      <c r="Q81" s="32" t="s">
        <v>175</v>
      </c>
      <c r="R81" s="33">
        <v>475</v>
      </c>
    </row>
    <row r="82" spans="1:18" x14ac:dyDescent="0.35">
      <c r="A82" s="15" t="s">
        <v>138</v>
      </c>
      <c r="B82" s="16" t="s">
        <v>139</v>
      </c>
      <c r="C82" s="16" t="s">
        <v>166</v>
      </c>
      <c r="D82" s="16" t="s">
        <v>171</v>
      </c>
      <c r="E82" s="16" t="s">
        <v>172</v>
      </c>
      <c r="F82" s="60"/>
      <c r="G82" s="16">
        <f t="shared" si="1"/>
        <v>168</v>
      </c>
      <c r="H82" s="17">
        <v>0</v>
      </c>
      <c r="I82" s="18">
        <f>Table2[[#This Row],[EDU Reach Total]]/Table2[[#This Row],[EDU Target _Total]]</f>
        <v>0</v>
      </c>
      <c r="J82" s="34" t="s">
        <v>710</v>
      </c>
      <c r="K82" s="20" t="s">
        <v>715</v>
      </c>
      <c r="M82" s="21" t="s">
        <v>138</v>
      </c>
      <c r="N82" s="22" t="s">
        <v>139</v>
      </c>
      <c r="O82" s="22" t="s">
        <v>166</v>
      </c>
      <c r="P82" s="22" t="s">
        <v>169</v>
      </c>
      <c r="Q82" s="22" t="s">
        <v>170</v>
      </c>
      <c r="R82" s="23">
        <v>209</v>
      </c>
    </row>
    <row r="83" spans="1:18" x14ac:dyDescent="0.35">
      <c r="A83" s="24" t="s">
        <v>138</v>
      </c>
      <c r="B83" s="25" t="s">
        <v>139</v>
      </c>
      <c r="C83" s="25" t="s">
        <v>166</v>
      </c>
      <c r="D83" s="25" t="s">
        <v>166</v>
      </c>
      <c r="E83" s="25" t="s">
        <v>173</v>
      </c>
      <c r="F83" s="61"/>
      <c r="G83" s="26">
        <f t="shared" si="1"/>
        <v>1867</v>
      </c>
      <c r="H83" s="27">
        <v>0</v>
      </c>
      <c r="I83" s="28">
        <f>Table2[[#This Row],[EDU Reach Total]]/Table2[[#This Row],[EDU Target _Total]]</f>
        <v>0</v>
      </c>
      <c r="J83" s="29" t="s">
        <v>710</v>
      </c>
      <c r="K83" s="30" t="s">
        <v>715</v>
      </c>
      <c r="M83" s="31" t="s">
        <v>138</v>
      </c>
      <c r="N83" s="32" t="s">
        <v>139</v>
      </c>
      <c r="O83" s="32" t="s">
        <v>166</v>
      </c>
      <c r="P83" s="32" t="s">
        <v>171</v>
      </c>
      <c r="Q83" s="32" t="s">
        <v>172</v>
      </c>
      <c r="R83" s="33">
        <v>168</v>
      </c>
    </row>
    <row r="84" spans="1:18" x14ac:dyDescent="0.35">
      <c r="A84" s="15" t="s">
        <v>138</v>
      </c>
      <c r="B84" s="16" t="s">
        <v>139</v>
      </c>
      <c r="C84" s="16" t="s">
        <v>166</v>
      </c>
      <c r="D84" s="16" t="s">
        <v>174</v>
      </c>
      <c r="E84" s="16" t="s">
        <v>175</v>
      </c>
      <c r="F84" s="61"/>
      <c r="G84" s="16">
        <f t="shared" si="1"/>
        <v>475</v>
      </c>
      <c r="H84" s="17">
        <f>VLOOKUP(Table2[Township Pcode],$T$4:$U$62,2,FALSE)</f>
        <v>7</v>
      </c>
      <c r="I84" s="18">
        <f>Table2[[#This Row],[EDU Reach Total]]/Table2[[#This Row],[EDU Target _Total]]</f>
        <v>1.4736842105263158E-2</v>
      </c>
      <c r="J84" s="34" t="s">
        <v>710</v>
      </c>
      <c r="K84" s="20" t="s">
        <v>715</v>
      </c>
      <c r="M84" s="21" t="s">
        <v>138</v>
      </c>
      <c r="N84" s="22" t="s">
        <v>139</v>
      </c>
      <c r="O84" s="22" t="s">
        <v>166</v>
      </c>
      <c r="P84" s="22" t="s">
        <v>167</v>
      </c>
      <c r="Q84" s="22" t="s">
        <v>168</v>
      </c>
      <c r="R84" s="23">
        <v>276</v>
      </c>
    </row>
    <row r="85" spans="1:18" x14ac:dyDescent="0.35">
      <c r="A85" s="24" t="s">
        <v>176</v>
      </c>
      <c r="B85" s="25" t="s">
        <v>177</v>
      </c>
      <c r="C85" s="25" t="s">
        <v>178</v>
      </c>
      <c r="D85" s="25" t="s">
        <v>178</v>
      </c>
      <c r="E85" s="25" t="s">
        <v>179</v>
      </c>
      <c r="F85" s="61"/>
      <c r="G85" s="26">
        <f t="shared" si="1"/>
        <v>877</v>
      </c>
      <c r="H85" s="27">
        <v>0</v>
      </c>
      <c r="I85" s="28">
        <f>Table2[[#This Row],[EDU Reach Total]]/Table2[[#This Row],[EDU Target _Total]]</f>
        <v>0</v>
      </c>
      <c r="J85" s="29" t="s">
        <v>710</v>
      </c>
      <c r="K85" s="30" t="s">
        <v>714</v>
      </c>
      <c r="M85" s="31" t="s">
        <v>176</v>
      </c>
      <c r="N85" s="32" t="s">
        <v>177</v>
      </c>
      <c r="O85" s="32" t="s">
        <v>178</v>
      </c>
      <c r="P85" s="32" t="s">
        <v>178</v>
      </c>
      <c r="Q85" s="32" t="s">
        <v>179</v>
      </c>
      <c r="R85" s="33">
        <v>877</v>
      </c>
    </row>
    <row r="86" spans="1:18" x14ac:dyDescent="0.35">
      <c r="A86" s="15" t="s">
        <v>176</v>
      </c>
      <c r="B86" s="16" t="s">
        <v>177</v>
      </c>
      <c r="C86" s="16" t="s">
        <v>178</v>
      </c>
      <c r="D86" s="16" t="s">
        <v>180</v>
      </c>
      <c r="E86" s="16" t="s">
        <v>181</v>
      </c>
      <c r="F86" s="61"/>
      <c r="G86" s="16">
        <f t="shared" si="1"/>
        <v>1973</v>
      </c>
      <c r="H86" s="17">
        <f>VLOOKUP(Table2[Township Pcode],$T$4:$U$62,2,FALSE)</f>
        <v>1746</v>
      </c>
      <c r="I86" s="18">
        <f>Table2[[#This Row],[EDU Reach Total]]/Table2[[#This Row],[EDU Target _Total]]</f>
        <v>0.88494678155093764</v>
      </c>
      <c r="J86" s="34" t="s">
        <v>710</v>
      </c>
      <c r="K86" s="20" t="s">
        <v>714</v>
      </c>
      <c r="M86" s="21" t="s">
        <v>176</v>
      </c>
      <c r="N86" s="22" t="s">
        <v>177</v>
      </c>
      <c r="O86" s="22" t="s">
        <v>178</v>
      </c>
      <c r="P86" s="22" t="s">
        <v>180</v>
      </c>
      <c r="Q86" s="22" t="s">
        <v>181</v>
      </c>
      <c r="R86" s="23">
        <v>1973</v>
      </c>
    </row>
    <row r="87" spans="1:18" x14ac:dyDescent="0.35">
      <c r="A87" s="24" t="s">
        <v>176</v>
      </c>
      <c r="B87" s="25" t="s">
        <v>177</v>
      </c>
      <c r="C87" s="25" t="s">
        <v>178</v>
      </c>
      <c r="D87" s="25" t="s">
        <v>182</v>
      </c>
      <c r="E87" s="25" t="s">
        <v>183</v>
      </c>
      <c r="F87" s="61"/>
      <c r="G87" s="26">
        <f t="shared" si="1"/>
        <v>589</v>
      </c>
      <c r="H87" s="27">
        <v>0</v>
      </c>
      <c r="I87" s="28">
        <f>Table2[[#This Row],[EDU Reach Total]]/Table2[[#This Row],[EDU Target _Total]]</f>
        <v>0</v>
      </c>
      <c r="J87" s="29" t="s">
        <v>710</v>
      </c>
      <c r="K87" s="30" t="s">
        <v>714</v>
      </c>
      <c r="M87" s="31" t="s">
        <v>176</v>
      </c>
      <c r="N87" s="32" t="s">
        <v>177</v>
      </c>
      <c r="O87" s="32" t="s">
        <v>178</v>
      </c>
      <c r="P87" s="32" t="s">
        <v>182</v>
      </c>
      <c r="Q87" s="32" t="s">
        <v>183</v>
      </c>
      <c r="R87" s="33">
        <v>589</v>
      </c>
    </row>
    <row r="88" spans="1:18" x14ac:dyDescent="0.35">
      <c r="A88" s="15" t="s">
        <v>176</v>
      </c>
      <c r="B88" s="16" t="s">
        <v>177</v>
      </c>
      <c r="C88" s="16" t="s">
        <v>184</v>
      </c>
      <c r="D88" s="16" t="s">
        <v>185</v>
      </c>
      <c r="E88" s="16" t="s">
        <v>186</v>
      </c>
      <c r="F88" s="61"/>
      <c r="G88" s="16">
        <f t="shared" si="1"/>
        <v>24910</v>
      </c>
      <c r="H88" s="17">
        <f>VLOOKUP(Table2[Township Pcode],$T$4:$U$62,2,FALSE)</f>
        <v>891</v>
      </c>
      <c r="I88" s="18">
        <f>Table2[[#This Row],[EDU Reach Total]]/Table2[[#This Row],[EDU Target _Total]]</f>
        <v>3.5768767563227617E-2</v>
      </c>
      <c r="J88" s="34" t="s">
        <v>710</v>
      </c>
      <c r="K88" s="20" t="s">
        <v>714</v>
      </c>
      <c r="M88" s="21" t="s">
        <v>176</v>
      </c>
      <c r="N88" s="22" t="s">
        <v>177</v>
      </c>
      <c r="O88" s="22" t="s">
        <v>184</v>
      </c>
      <c r="P88" s="22" t="s">
        <v>184</v>
      </c>
      <c r="Q88" s="22" t="s">
        <v>189</v>
      </c>
      <c r="R88" s="23">
        <v>19460</v>
      </c>
    </row>
    <row r="89" spans="1:18" x14ac:dyDescent="0.35">
      <c r="A89" s="24" t="s">
        <v>176</v>
      </c>
      <c r="B89" s="25" t="s">
        <v>177</v>
      </c>
      <c r="C89" s="25" t="s">
        <v>184</v>
      </c>
      <c r="D89" s="25" t="s">
        <v>187</v>
      </c>
      <c r="E89" s="25" t="s">
        <v>188</v>
      </c>
      <c r="F89" s="61"/>
      <c r="G89" s="26">
        <f t="shared" si="1"/>
        <v>4619</v>
      </c>
      <c r="H89" s="27">
        <f>VLOOKUP(Table2[Township Pcode],$T$4:$U$62,2,FALSE)</f>
        <v>994</v>
      </c>
      <c r="I89" s="28">
        <f>Table2[[#This Row],[EDU Reach Total]]/Table2[[#This Row],[EDU Target _Total]]</f>
        <v>0.21519809482571986</v>
      </c>
      <c r="J89" s="29" t="s">
        <v>710</v>
      </c>
      <c r="K89" s="30" t="s">
        <v>714</v>
      </c>
      <c r="M89" s="31" t="s">
        <v>176</v>
      </c>
      <c r="N89" s="32" t="s">
        <v>177</v>
      </c>
      <c r="O89" s="32" t="s">
        <v>184</v>
      </c>
      <c r="P89" s="32" t="s">
        <v>185</v>
      </c>
      <c r="Q89" s="32" t="s">
        <v>186</v>
      </c>
      <c r="R89" s="33">
        <v>24910</v>
      </c>
    </row>
    <row r="90" spans="1:18" x14ac:dyDescent="0.35">
      <c r="A90" s="15" t="s">
        <v>176</v>
      </c>
      <c r="B90" s="16" t="s">
        <v>177</v>
      </c>
      <c r="C90" s="16" t="s">
        <v>184</v>
      </c>
      <c r="D90" s="16" t="s">
        <v>184</v>
      </c>
      <c r="E90" s="16" t="s">
        <v>189</v>
      </c>
      <c r="F90" s="61"/>
      <c r="G90" s="16">
        <f t="shared" si="1"/>
        <v>19460</v>
      </c>
      <c r="H90" s="17">
        <f>VLOOKUP(Table2[Township Pcode],$T$4:$U$62,2,FALSE)</f>
        <v>247</v>
      </c>
      <c r="I90" s="18">
        <f>Table2[[#This Row],[EDU Reach Total]]/Table2[[#This Row],[EDU Target _Total]]</f>
        <v>1.2692702980472764E-2</v>
      </c>
      <c r="J90" s="34" t="s">
        <v>710</v>
      </c>
      <c r="K90" s="20" t="s">
        <v>714</v>
      </c>
      <c r="M90" s="21" t="s">
        <v>176</v>
      </c>
      <c r="N90" s="22" t="s">
        <v>177</v>
      </c>
      <c r="O90" s="22" t="s">
        <v>184</v>
      </c>
      <c r="P90" s="22" t="s">
        <v>187</v>
      </c>
      <c r="Q90" s="22" t="s">
        <v>188</v>
      </c>
      <c r="R90" s="23">
        <v>4619</v>
      </c>
    </row>
    <row r="91" spans="1:18" x14ac:dyDescent="0.35">
      <c r="A91" s="24" t="s">
        <v>176</v>
      </c>
      <c r="B91" s="25" t="s">
        <v>177</v>
      </c>
      <c r="C91" s="25" t="s">
        <v>184</v>
      </c>
      <c r="D91" s="25" t="s">
        <v>190</v>
      </c>
      <c r="E91" s="25" t="s">
        <v>191</v>
      </c>
      <c r="F91" s="61"/>
      <c r="G91" s="26">
        <f t="shared" si="1"/>
        <v>509</v>
      </c>
      <c r="H91" s="27">
        <v>0</v>
      </c>
      <c r="I91" s="28">
        <f>Table2[[#This Row],[EDU Reach Total]]/Table2[[#This Row],[EDU Target _Total]]</f>
        <v>0</v>
      </c>
      <c r="J91" s="29" t="s">
        <v>710</v>
      </c>
      <c r="K91" s="30" t="s">
        <v>714</v>
      </c>
      <c r="M91" s="31" t="s">
        <v>176</v>
      </c>
      <c r="N91" s="32" t="s">
        <v>177</v>
      </c>
      <c r="O91" s="32" t="s">
        <v>184</v>
      </c>
      <c r="P91" s="32" t="s">
        <v>190</v>
      </c>
      <c r="Q91" s="32" t="s">
        <v>191</v>
      </c>
      <c r="R91" s="33">
        <v>509</v>
      </c>
    </row>
    <row r="92" spans="1:18" x14ac:dyDescent="0.35">
      <c r="A92" s="15" t="s">
        <v>192</v>
      </c>
      <c r="B92" s="16" t="s">
        <v>193</v>
      </c>
      <c r="C92" s="16" t="s">
        <v>194</v>
      </c>
      <c r="D92" s="16" t="s">
        <v>195</v>
      </c>
      <c r="E92" s="16" t="s">
        <v>196</v>
      </c>
      <c r="F92" s="61"/>
      <c r="G92" s="16">
        <f t="shared" si="1"/>
        <v>13146</v>
      </c>
      <c r="H92" s="17">
        <f>VLOOKUP(Table2[Township Pcode],$T$4:$U$62,2,FALSE)</f>
        <v>1433</v>
      </c>
      <c r="I92" s="18">
        <f>Table2[[#This Row],[EDU Reach Total]]/Table2[[#This Row],[EDU Target _Total]]</f>
        <v>0.10900654191389016</v>
      </c>
      <c r="J92" s="34" t="s">
        <v>710</v>
      </c>
      <c r="K92" s="20" t="s">
        <v>714</v>
      </c>
      <c r="M92" s="21" t="s">
        <v>192</v>
      </c>
      <c r="N92" s="22" t="s">
        <v>193</v>
      </c>
      <c r="O92" s="22" t="s">
        <v>194</v>
      </c>
      <c r="P92" s="22" t="s">
        <v>194</v>
      </c>
      <c r="Q92" s="22" t="s">
        <v>197</v>
      </c>
      <c r="R92" s="23">
        <v>15944</v>
      </c>
    </row>
    <row r="93" spans="1:18" x14ac:dyDescent="0.35">
      <c r="A93" s="24" t="s">
        <v>192</v>
      </c>
      <c r="B93" s="25" t="s">
        <v>193</v>
      </c>
      <c r="C93" s="25" t="s">
        <v>194</v>
      </c>
      <c r="D93" s="25" t="s">
        <v>194</v>
      </c>
      <c r="E93" s="25" t="s">
        <v>197</v>
      </c>
      <c r="F93" s="61"/>
      <c r="G93" s="26">
        <f t="shared" si="1"/>
        <v>15944</v>
      </c>
      <c r="H93" s="27">
        <f>VLOOKUP(Table2[Township Pcode],$T$4:$U$62,2,FALSE)</f>
        <v>722</v>
      </c>
      <c r="I93" s="28">
        <f>Table2[[#This Row],[EDU Reach Total]]/Table2[[#This Row],[EDU Target _Total]]</f>
        <v>4.5283492222779727E-2</v>
      </c>
      <c r="J93" s="29" t="s">
        <v>710</v>
      </c>
      <c r="K93" s="30" t="s">
        <v>714</v>
      </c>
      <c r="M93" s="31" t="s">
        <v>192</v>
      </c>
      <c r="N93" s="32" t="s">
        <v>193</v>
      </c>
      <c r="O93" s="32" t="s">
        <v>194</v>
      </c>
      <c r="P93" s="32" t="s">
        <v>195</v>
      </c>
      <c r="Q93" s="32" t="s">
        <v>196</v>
      </c>
      <c r="R93" s="33">
        <v>13146</v>
      </c>
    </row>
    <row r="94" spans="1:18" x14ac:dyDescent="0.35">
      <c r="A94" s="15" t="s">
        <v>192</v>
      </c>
      <c r="B94" s="16" t="s">
        <v>193</v>
      </c>
      <c r="C94" s="16" t="s">
        <v>194</v>
      </c>
      <c r="D94" s="16" t="s">
        <v>198</v>
      </c>
      <c r="E94" s="16" t="s">
        <v>199</v>
      </c>
      <c r="F94" s="61"/>
      <c r="G94" s="16">
        <f t="shared" si="1"/>
        <v>4719</v>
      </c>
      <c r="H94" s="17">
        <f>VLOOKUP(Table2[Township Pcode],$T$4:$U$62,2,FALSE)</f>
        <v>2534</v>
      </c>
      <c r="I94" s="18">
        <f>Table2[[#This Row],[EDU Reach Total]]/Table2[[#This Row],[EDU Target _Total]]</f>
        <v>0.53697817334180975</v>
      </c>
      <c r="J94" s="34" t="s">
        <v>710</v>
      </c>
      <c r="K94" s="20" t="s">
        <v>714</v>
      </c>
      <c r="M94" s="21" t="s">
        <v>192</v>
      </c>
      <c r="N94" s="22" t="s">
        <v>193</v>
      </c>
      <c r="O94" s="22" t="s">
        <v>194</v>
      </c>
      <c r="P94" s="22" t="s">
        <v>198</v>
      </c>
      <c r="Q94" s="22" t="s">
        <v>199</v>
      </c>
      <c r="R94" s="23">
        <v>4719</v>
      </c>
    </row>
    <row r="95" spans="1:18" x14ac:dyDescent="0.35">
      <c r="A95" s="24" t="s">
        <v>192</v>
      </c>
      <c r="B95" s="25" t="s">
        <v>193</v>
      </c>
      <c r="C95" s="25" t="s">
        <v>200</v>
      </c>
      <c r="D95" s="25" t="s">
        <v>200</v>
      </c>
      <c r="E95" s="25" t="s">
        <v>201</v>
      </c>
      <c r="F95" s="61"/>
      <c r="G95" s="26">
        <f t="shared" si="1"/>
        <v>21728</v>
      </c>
      <c r="H95" s="27">
        <v>0</v>
      </c>
      <c r="I95" s="28">
        <f>Table2[[#This Row],[EDU Reach Total]]/Table2[[#This Row],[EDU Target _Total]]</f>
        <v>0</v>
      </c>
      <c r="J95" s="29" t="s">
        <v>710</v>
      </c>
      <c r="K95" s="30" t="s">
        <v>714</v>
      </c>
      <c r="M95" s="31" t="s">
        <v>192</v>
      </c>
      <c r="N95" s="32" t="s">
        <v>193</v>
      </c>
      <c r="O95" s="32" t="s">
        <v>200</v>
      </c>
      <c r="P95" s="32" t="s">
        <v>200</v>
      </c>
      <c r="Q95" s="32" t="s">
        <v>201</v>
      </c>
      <c r="R95" s="33">
        <v>21728</v>
      </c>
    </row>
    <row r="96" spans="1:18" x14ac:dyDescent="0.35">
      <c r="A96" s="15" t="s">
        <v>192</v>
      </c>
      <c r="B96" s="16" t="s">
        <v>193</v>
      </c>
      <c r="C96" s="16" t="s">
        <v>202</v>
      </c>
      <c r="D96" s="16" t="s">
        <v>202</v>
      </c>
      <c r="E96" s="16" t="s">
        <v>203</v>
      </c>
      <c r="F96" s="60"/>
      <c r="G96" s="16">
        <f t="shared" si="1"/>
        <v>8300</v>
      </c>
      <c r="H96" s="17">
        <f>VLOOKUP(Table2[Township Pcode],$T$4:$U$62,2,FALSE)</f>
        <v>642</v>
      </c>
      <c r="I96" s="18">
        <f>Table2[[#This Row],[EDU Reach Total]]/Table2[[#This Row],[EDU Target _Total]]</f>
        <v>7.7349397590361441E-2</v>
      </c>
      <c r="J96" s="34" t="s">
        <v>710</v>
      </c>
      <c r="K96" s="20" t="s">
        <v>714</v>
      </c>
      <c r="M96" s="21" t="s">
        <v>192</v>
      </c>
      <c r="N96" s="22" t="s">
        <v>193</v>
      </c>
      <c r="O96" s="22" t="s">
        <v>202</v>
      </c>
      <c r="P96" s="22" t="s">
        <v>202</v>
      </c>
      <c r="Q96" s="22" t="s">
        <v>203</v>
      </c>
      <c r="R96" s="23">
        <v>8300</v>
      </c>
    </row>
    <row r="97" spans="1:18" x14ac:dyDescent="0.35">
      <c r="A97" s="24" t="s">
        <v>192</v>
      </c>
      <c r="B97" s="25" t="s">
        <v>193</v>
      </c>
      <c r="C97" s="25" t="s">
        <v>202</v>
      </c>
      <c r="D97" s="25" t="s">
        <v>204</v>
      </c>
      <c r="E97" s="25" t="s">
        <v>205</v>
      </c>
      <c r="F97" s="61"/>
      <c r="G97" s="26">
        <f t="shared" si="1"/>
        <v>9985</v>
      </c>
      <c r="H97" s="27">
        <f>VLOOKUP(Table2[Township Pcode],$T$4:$U$62,2,FALSE)</f>
        <v>2471</v>
      </c>
      <c r="I97" s="28">
        <f>Table2[[#This Row],[EDU Reach Total]]/Table2[[#This Row],[EDU Target _Total]]</f>
        <v>0.24747120681021531</v>
      </c>
      <c r="J97" s="29" t="s">
        <v>710</v>
      </c>
      <c r="K97" s="30" t="s">
        <v>714</v>
      </c>
      <c r="M97" s="31" t="s">
        <v>192</v>
      </c>
      <c r="N97" s="32" t="s">
        <v>193</v>
      </c>
      <c r="O97" s="32" t="s">
        <v>202</v>
      </c>
      <c r="P97" s="32" t="s">
        <v>204</v>
      </c>
      <c r="Q97" s="32" t="s">
        <v>205</v>
      </c>
      <c r="R97" s="33">
        <v>9985</v>
      </c>
    </row>
    <row r="98" spans="1:18" x14ac:dyDescent="0.35">
      <c r="A98" s="15" t="s">
        <v>192</v>
      </c>
      <c r="B98" s="16" t="s">
        <v>193</v>
      </c>
      <c r="C98" s="16" t="s">
        <v>206</v>
      </c>
      <c r="D98" s="16" t="s">
        <v>206</v>
      </c>
      <c r="E98" s="16" t="s">
        <v>207</v>
      </c>
      <c r="F98" s="61"/>
      <c r="G98" s="16">
        <f t="shared" si="1"/>
        <v>8291</v>
      </c>
      <c r="H98" s="17">
        <f>VLOOKUP(Table2[Township Pcode],$T$4:$U$62,2,FALSE)</f>
        <v>288</v>
      </c>
      <c r="I98" s="18">
        <f>Table2[[#This Row],[EDU Reach Total]]/Table2[[#This Row],[EDU Target _Total]]</f>
        <v>3.4736461223012903E-2</v>
      </c>
      <c r="J98" s="34" t="s">
        <v>710</v>
      </c>
      <c r="K98" s="20" t="s">
        <v>714</v>
      </c>
      <c r="M98" s="21" t="s">
        <v>192</v>
      </c>
      <c r="N98" s="22" t="s">
        <v>193</v>
      </c>
      <c r="O98" s="22" t="s">
        <v>206</v>
      </c>
      <c r="P98" s="22" t="s">
        <v>206</v>
      </c>
      <c r="Q98" s="22" t="s">
        <v>207</v>
      </c>
      <c r="R98" s="23">
        <v>8291</v>
      </c>
    </row>
    <row r="99" spans="1:18" x14ac:dyDescent="0.35">
      <c r="A99" s="24" t="s">
        <v>208</v>
      </c>
      <c r="B99" s="25" t="s">
        <v>209</v>
      </c>
      <c r="C99" s="25" t="s">
        <v>210</v>
      </c>
      <c r="D99" s="25" t="s">
        <v>210</v>
      </c>
      <c r="E99" s="25" t="s">
        <v>211</v>
      </c>
      <c r="F99" s="61"/>
      <c r="G99" s="26">
        <f t="shared" si="1"/>
        <v>4242</v>
      </c>
      <c r="H99" s="27">
        <v>0</v>
      </c>
      <c r="I99" s="28">
        <f>Table2[[#This Row],[EDU Reach Total]]/Table2[[#This Row],[EDU Target _Total]]</f>
        <v>0</v>
      </c>
      <c r="J99" s="29" t="s">
        <v>710</v>
      </c>
      <c r="K99" s="30" t="s">
        <v>716</v>
      </c>
      <c r="M99" s="31" t="s">
        <v>208</v>
      </c>
      <c r="N99" s="32" t="s">
        <v>209</v>
      </c>
      <c r="O99" s="32" t="s">
        <v>210</v>
      </c>
      <c r="P99" s="32" t="s">
        <v>210</v>
      </c>
      <c r="Q99" s="32" t="s">
        <v>211</v>
      </c>
      <c r="R99" s="33">
        <v>4242</v>
      </c>
    </row>
    <row r="100" spans="1:18" x14ac:dyDescent="0.35">
      <c r="A100" s="15" t="s">
        <v>208</v>
      </c>
      <c r="B100" s="16" t="s">
        <v>209</v>
      </c>
      <c r="C100" s="16" t="s">
        <v>210</v>
      </c>
      <c r="D100" s="16" t="s">
        <v>212</v>
      </c>
      <c r="E100" s="16" t="s">
        <v>213</v>
      </c>
      <c r="F100" s="61"/>
      <c r="G100" s="16">
        <f t="shared" si="1"/>
        <v>2586</v>
      </c>
      <c r="H100" s="17">
        <v>0</v>
      </c>
      <c r="I100" s="18">
        <f>Table2[[#This Row],[EDU Reach Total]]/Table2[[#This Row],[EDU Target _Total]]</f>
        <v>0</v>
      </c>
      <c r="J100" s="34" t="s">
        <v>710</v>
      </c>
      <c r="K100" s="20" t="s">
        <v>716</v>
      </c>
      <c r="M100" s="21" t="s">
        <v>208</v>
      </c>
      <c r="N100" s="22" t="s">
        <v>209</v>
      </c>
      <c r="O100" s="22" t="s">
        <v>210</v>
      </c>
      <c r="P100" s="22" t="s">
        <v>214</v>
      </c>
      <c r="Q100" s="22" t="s">
        <v>215</v>
      </c>
      <c r="R100" s="23">
        <v>916</v>
      </c>
    </row>
    <row r="101" spans="1:18" x14ac:dyDescent="0.35">
      <c r="A101" s="24" t="s">
        <v>208</v>
      </c>
      <c r="B101" s="25" t="s">
        <v>209</v>
      </c>
      <c r="C101" s="25" t="s">
        <v>210</v>
      </c>
      <c r="D101" s="25" t="s">
        <v>214</v>
      </c>
      <c r="E101" s="25" t="s">
        <v>215</v>
      </c>
      <c r="F101" s="60"/>
      <c r="G101" s="26">
        <f t="shared" si="1"/>
        <v>916</v>
      </c>
      <c r="H101" s="27">
        <v>0</v>
      </c>
      <c r="I101" s="28">
        <f>Table2[[#This Row],[EDU Reach Total]]/Table2[[#This Row],[EDU Target _Total]]</f>
        <v>0</v>
      </c>
      <c r="J101" s="29" t="s">
        <v>710</v>
      </c>
      <c r="K101" s="30" t="s">
        <v>716</v>
      </c>
      <c r="M101" s="31" t="s">
        <v>208</v>
      </c>
      <c r="N101" s="32" t="s">
        <v>209</v>
      </c>
      <c r="O101" s="32" t="s">
        <v>210</v>
      </c>
      <c r="P101" s="32" t="s">
        <v>212</v>
      </c>
      <c r="Q101" s="32" t="s">
        <v>213</v>
      </c>
      <c r="R101" s="33">
        <v>2586</v>
      </c>
    </row>
    <row r="102" spans="1:18" x14ac:dyDescent="0.35">
      <c r="A102" s="15" t="s">
        <v>208</v>
      </c>
      <c r="B102" s="16" t="s">
        <v>209</v>
      </c>
      <c r="C102" s="16" t="s">
        <v>208</v>
      </c>
      <c r="D102" s="16" t="s">
        <v>216</v>
      </c>
      <c r="E102" s="16" t="s">
        <v>217</v>
      </c>
      <c r="F102" s="60"/>
      <c r="G102" s="16">
        <f t="shared" si="1"/>
        <v>3343</v>
      </c>
      <c r="H102" s="17">
        <f>VLOOKUP(Table2[Township Pcode],$T$4:$U$62,2,FALSE)</f>
        <v>619</v>
      </c>
      <c r="I102" s="18">
        <f>Table2[[#This Row],[EDU Reach Total]]/Table2[[#This Row],[EDU Target _Total]]</f>
        <v>0.18516302722105893</v>
      </c>
      <c r="J102" s="34" t="s">
        <v>710</v>
      </c>
      <c r="K102" s="20" t="s">
        <v>716</v>
      </c>
      <c r="M102" s="21" t="s">
        <v>208</v>
      </c>
      <c r="N102" s="22" t="s">
        <v>209</v>
      </c>
      <c r="O102" s="22" t="s">
        <v>208</v>
      </c>
      <c r="P102" s="22" t="s">
        <v>208</v>
      </c>
      <c r="Q102" s="22" t="s">
        <v>218</v>
      </c>
      <c r="R102" s="23">
        <v>5422</v>
      </c>
    </row>
    <row r="103" spans="1:18" x14ac:dyDescent="0.35">
      <c r="A103" s="24" t="s">
        <v>208</v>
      </c>
      <c r="B103" s="25" t="s">
        <v>209</v>
      </c>
      <c r="C103" s="25" t="s">
        <v>208</v>
      </c>
      <c r="D103" s="25" t="s">
        <v>208</v>
      </c>
      <c r="E103" s="25" t="s">
        <v>218</v>
      </c>
      <c r="F103" s="60"/>
      <c r="G103" s="26">
        <f t="shared" si="1"/>
        <v>5422</v>
      </c>
      <c r="H103" s="27">
        <v>0</v>
      </c>
      <c r="I103" s="28">
        <f>Table2[[#This Row],[EDU Reach Total]]/Table2[[#This Row],[EDU Target _Total]]</f>
        <v>0</v>
      </c>
      <c r="J103" s="29" t="s">
        <v>710</v>
      </c>
      <c r="K103" s="30" t="s">
        <v>716</v>
      </c>
      <c r="M103" s="31" t="s">
        <v>208</v>
      </c>
      <c r="N103" s="32" t="s">
        <v>209</v>
      </c>
      <c r="O103" s="32" t="s">
        <v>208</v>
      </c>
      <c r="P103" s="32" t="s">
        <v>225</v>
      </c>
      <c r="Q103" s="32" t="s">
        <v>226</v>
      </c>
      <c r="R103" s="33">
        <v>2423</v>
      </c>
    </row>
    <row r="104" spans="1:18" x14ac:dyDescent="0.35">
      <c r="A104" s="15" t="s">
        <v>208</v>
      </c>
      <c r="B104" s="16" t="s">
        <v>209</v>
      </c>
      <c r="C104" s="16" t="s">
        <v>208</v>
      </c>
      <c r="D104" s="16" t="s">
        <v>219</v>
      </c>
      <c r="E104" s="16" t="s">
        <v>220</v>
      </c>
      <c r="F104" s="60"/>
      <c r="G104" s="16">
        <f t="shared" si="1"/>
        <v>2879</v>
      </c>
      <c r="H104" s="17">
        <v>0</v>
      </c>
      <c r="I104" s="18">
        <f>Table2[[#This Row],[EDU Reach Total]]/Table2[[#This Row],[EDU Target _Total]]</f>
        <v>0</v>
      </c>
      <c r="J104" s="34" t="s">
        <v>710</v>
      </c>
      <c r="K104" s="20" t="s">
        <v>716</v>
      </c>
      <c r="M104" s="21" t="s">
        <v>208</v>
      </c>
      <c r="N104" s="22" t="s">
        <v>209</v>
      </c>
      <c r="O104" s="22" t="s">
        <v>208</v>
      </c>
      <c r="P104" s="22" t="s">
        <v>216</v>
      </c>
      <c r="Q104" s="22" t="s">
        <v>217</v>
      </c>
      <c r="R104" s="23">
        <v>3343</v>
      </c>
    </row>
    <row r="105" spans="1:18" x14ac:dyDescent="0.35">
      <c r="A105" s="24" t="s">
        <v>208</v>
      </c>
      <c r="B105" s="25" t="s">
        <v>209</v>
      </c>
      <c r="C105" s="25" t="s">
        <v>208</v>
      </c>
      <c r="D105" s="25" t="s">
        <v>221</v>
      </c>
      <c r="E105" s="25" t="s">
        <v>222</v>
      </c>
      <c r="F105" s="61"/>
      <c r="G105" s="26">
        <f t="shared" si="1"/>
        <v>3736</v>
      </c>
      <c r="H105" s="27">
        <v>0</v>
      </c>
      <c r="I105" s="28">
        <f>Table2[[#This Row],[EDU Reach Total]]/Table2[[#This Row],[EDU Target _Total]]</f>
        <v>0</v>
      </c>
      <c r="J105" s="29" t="s">
        <v>710</v>
      </c>
      <c r="K105" s="30" t="s">
        <v>716</v>
      </c>
      <c r="M105" s="31" t="s">
        <v>208</v>
      </c>
      <c r="N105" s="32" t="s">
        <v>209</v>
      </c>
      <c r="O105" s="32" t="s">
        <v>208</v>
      </c>
      <c r="P105" s="32" t="s">
        <v>223</v>
      </c>
      <c r="Q105" s="32" t="s">
        <v>224</v>
      </c>
      <c r="R105" s="33">
        <v>5052</v>
      </c>
    </row>
    <row r="106" spans="1:18" x14ac:dyDescent="0.35">
      <c r="A106" s="15" t="s">
        <v>208</v>
      </c>
      <c r="B106" s="16" t="s">
        <v>209</v>
      </c>
      <c r="C106" s="16" t="s">
        <v>208</v>
      </c>
      <c r="D106" s="16" t="s">
        <v>223</v>
      </c>
      <c r="E106" s="16" t="s">
        <v>224</v>
      </c>
      <c r="F106" s="60"/>
      <c r="G106" s="16">
        <f t="shared" si="1"/>
        <v>5052</v>
      </c>
      <c r="H106" s="17">
        <v>0</v>
      </c>
      <c r="I106" s="18">
        <f>Table2[[#This Row],[EDU Reach Total]]/Table2[[#This Row],[EDU Target _Total]]</f>
        <v>0</v>
      </c>
      <c r="J106" s="34" t="s">
        <v>710</v>
      </c>
      <c r="K106" s="20" t="s">
        <v>716</v>
      </c>
      <c r="M106" s="21" t="s">
        <v>208</v>
      </c>
      <c r="N106" s="22" t="s">
        <v>209</v>
      </c>
      <c r="O106" s="22" t="s">
        <v>208</v>
      </c>
      <c r="P106" s="22" t="s">
        <v>219</v>
      </c>
      <c r="Q106" s="22" t="s">
        <v>220</v>
      </c>
      <c r="R106" s="23">
        <v>2879</v>
      </c>
    </row>
    <row r="107" spans="1:18" x14ac:dyDescent="0.35">
      <c r="A107" s="24" t="s">
        <v>208</v>
      </c>
      <c r="B107" s="25" t="s">
        <v>209</v>
      </c>
      <c r="C107" s="25" t="s">
        <v>208</v>
      </c>
      <c r="D107" s="25" t="s">
        <v>225</v>
      </c>
      <c r="E107" s="25" t="s">
        <v>226</v>
      </c>
      <c r="F107" s="60"/>
      <c r="G107" s="26">
        <f t="shared" si="1"/>
        <v>2423</v>
      </c>
      <c r="H107" s="27">
        <v>0</v>
      </c>
      <c r="I107" s="28">
        <f>Table2[[#This Row],[EDU Reach Total]]/Table2[[#This Row],[EDU Target _Total]]</f>
        <v>0</v>
      </c>
      <c r="J107" s="29" t="s">
        <v>710</v>
      </c>
      <c r="K107" s="30" t="s">
        <v>716</v>
      </c>
      <c r="M107" s="31" t="s">
        <v>208</v>
      </c>
      <c r="N107" s="32" t="s">
        <v>209</v>
      </c>
      <c r="O107" s="32" t="s">
        <v>208</v>
      </c>
      <c r="P107" s="32" t="s">
        <v>221</v>
      </c>
      <c r="Q107" s="32" t="s">
        <v>222</v>
      </c>
      <c r="R107" s="33">
        <v>3736</v>
      </c>
    </row>
    <row r="108" spans="1:18" x14ac:dyDescent="0.35">
      <c r="A108" s="15" t="s">
        <v>208</v>
      </c>
      <c r="B108" s="16" t="s">
        <v>209</v>
      </c>
      <c r="C108" s="16" t="s">
        <v>227</v>
      </c>
      <c r="D108" s="16" t="s">
        <v>227</v>
      </c>
      <c r="E108" s="16" t="s">
        <v>228</v>
      </c>
      <c r="F108" s="60"/>
      <c r="G108" s="16">
        <f t="shared" si="1"/>
        <v>3397</v>
      </c>
      <c r="H108" s="17">
        <v>0</v>
      </c>
      <c r="I108" s="18">
        <f>Table2[[#This Row],[EDU Reach Total]]/Table2[[#This Row],[EDU Target _Total]]</f>
        <v>0</v>
      </c>
      <c r="J108" s="34" t="s">
        <v>710</v>
      </c>
      <c r="K108" s="20" t="s">
        <v>716</v>
      </c>
      <c r="M108" s="21" t="s">
        <v>208</v>
      </c>
      <c r="N108" s="22" t="s">
        <v>209</v>
      </c>
      <c r="O108" s="22" t="s">
        <v>227</v>
      </c>
      <c r="P108" s="22" t="s">
        <v>227</v>
      </c>
      <c r="Q108" s="22" t="s">
        <v>228</v>
      </c>
      <c r="R108" s="23">
        <v>3397</v>
      </c>
    </row>
    <row r="109" spans="1:18" x14ac:dyDescent="0.35">
      <c r="A109" s="24" t="s">
        <v>208</v>
      </c>
      <c r="B109" s="25" t="s">
        <v>209</v>
      </c>
      <c r="C109" s="25" t="s">
        <v>227</v>
      </c>
      <c r="D109" s="25" t="s">
        <v>229</v>
      </c>
      <c r="E109" s="25" t="s">
        <v>230</v>
      </c>
      <c r="F109" s="61"/>
      <c r="G109" s="26">
        <f t="shared" si="1"/>
        <v>941</v>
      </c>
      <c r="H109" s="27">
        <v>0</v>
      </c>
      <c r="I109" s="28">
        <f>Table2[[#This Row],[EDU Reach Total]]/Table2[[#This Row],[EDU Target _Total]]</f>
        <v>0</v>
      </c>
      <c r="J109" s="29" t="s">
        <v>710</v>
      </c>
      <c r="K109" s="30" t="s">
        <v>716</v>
      </c>
      <c r="M109" s="31" t="s">
        <v>208</v>
      </c>
      <c r="N109" s="32" t="s">
        <v>209</v>
      </c>
      <c r="O109" s="32" t="s">
        <v>227</v>
      </c>
      <c r="P109" s="32" t="s">
        <v>231</v>
      </c>
      <c r="Q109" s="32" t="s">
        <v>232</v>
      </c>
      <c r="R109" s="33">
        <v>3069</v>
      </c>
    </row>
    <row r="110" spans="1:18" x14ac:dyDescent="0.35">
      <c r="A110" s="15" t="s">
        <v>208</v>
      </c>
      <c r="B110" s="16" t="s">
        <v>209</v>
      </c>
      <c r="C110" s="16" t="s">
        <v>227</v>
      </c>
      <c r="D110" s="16" t="s">
        <v>231</v>
      </c>
      <c r="E110" s="16" t="s">
        <v>232</v>
      </c>
      <c r="F110" s="60"/>
      <c r="G110" s="16">
        <f t="shared" si="1"/>
        <v>3069</v>
      </c>
      <c r="H110" s="17">
        <v>0</v>
      </c>
      <c r="I110" s="18">
        <f>Table2[[#This Row],[EDU Reach Total]]/Table2[[#This Row],[EDU Target _Total]]</f>
        <v>0</v>
      </c>
      <c r="J110" s="34" t="s">
        <v>710</v>
      </c>
      <c r="K110" s="20" t="s">
        <v>716</v>
      </c>
      <c r="M110" s="21" t="s">
        <v>208</v>
      </c>
      <c r="N110" s="22" t="s">
        <v>209</v>
      </c>
      <c r="O110" s="22" t="s">
        <v>227</v>
      </c>
      <c r="P110" s="22" t="s">
        <v>229</v>
      </c>
      <c r="Q110" s="22" t="s">
        <v>230</v>
      </c>
      <c r="R110" s="23">
        <v>941</v>
      </c>
    </row>
    <row r="111" spans="1:18" x14ac:dyDescent="0.35">
      <c r="A111" s="24" t="s">
        <v>208</v>
      </c>
      <c r="B111" s="25" t="s">
        <v>209</v>
      </c>
      <c r="C111" s="25" t="s">
        <v>227</v>
      </c>
      <c r="D111" s="25" t="s">
        <v>233</v>
      </c>
      <c r="E111" s="25" t="s">
        <v>234</v>
      </c>
      <c r="F111" s="60"/>
      <c r="G111" s="26">
        <f t="shared" si="1"/>
        <v>4261</v>
      </c>
      <c r="H111" s="27">
        <v>0</v>
      </c>
      <c r="I111" s="28">
        <f>Table2[[#This Row],[EDU Reach Total]]/Table2[[#This Row],[EDU Target _Total]]</f>
        <v>0</v>
      </c>
      <c r="J111" s="29" t="s">
        <v>710</v>
      </c>
      <c r="K111" s="30" t="s">
        <v>716</v>
      </c>
      <c r="M111" s="31" t="s">
        <v>208</v>
      </c>
      <c r="N111" s="32" t="s">
        <v>209</v>
      </c>
      <c r="O111" s="32" t="s">
        <v>227</v>
      </c>
      <c r="P111" s="32" t="s">
        <v>233</v>
      </c>
      <c r="Q111" s="32" t="s">
        <v>234</v>
      </c>
      <c r="R111" s="33">
        <v>4261</v>
      </c>
    </row>
    <row r="112" spans="1:18" x14ac:dyDescent="0.35">
      <c r="A112" s="15" t="s">
        <v>208</v>
      </c>
      <c r="B112" s="16" t="s">
        <v>209</v>
      </c>
      <c r="C112" s="16" t="s">
        <v>227</v>
      </c>
      <c r="D112" s="16" t="s">
        <v>235</v>
      </c>
      <c r="E112" s="16" t="s">
        <v>236</v>
      </c>
      <c r="F112" s="60"/>
      <c r="G112" s="16">
        <f t="shared" si="1"/>
        <v>858</v>
      </c>
      <c r="H112" s="17">
        <v>0</v>
      </c>
      <c r="I112" s="18">
        <f>Table2[[#This Row],[EDU Reach Total]]/Table2[[#This Row],[EDU Target _Total]]</f>
        <v>0</v>
      </c>
      <c r="J112" s="34" t="s">
        <v>710</v>
      </c>
      <c r="K112" s="20" t="s">
        <v>716</v>
      </c>
      <c r="M112" s="21" t="s">
        <v>208</v>
      </c>
      <c r="N112" s="22" t="s">
        <v>209</v>
      </c>
      <c r="O112" s="22" t="s">
        <v>227</v>
      </c>
      <c r="P112" s="22" t="s">
        <v>235</v>
      </c>
      <c r="Q112" s="22" t="s">
        <v>236</v>
      </c>
      <c r="R112" s="23">
        <v>858</v>
      </c>
    </row>
    <row r="113" spans="1:18" x14ac:dyDescent="0.35">
      <c r="A113" s="24" t="s">
        <v>208</v>
      </c>
      <c r="B113" s="25" t="s">
        <v>209</v>
      </c>
      <c r="C113" s="25" t="s">
        <v>237</v>
      </c>
      <c r="D113" s="25" t="s">
        <v>238</v>
      </c>
      <c r="E113" s="25" t="s">
        <v>239</v>
      </c>
      <c r="F113" s="60"/>
      <c r="G113" s="26">
        <f t="shared" si="1"/>
        <v>4232</v>
      </c>
      <c r="H113" s="27">
        <v>0</v>
      </c>
      <c r="I113" s="28">
        <f>Table2[[#This Row],[EDU Reach Total]]/Table2[[#This Row],[EDU Target _Total]]</f>
        <v>0</v>
      </c>
      <c r="J113" s="29" t="s">
        <v>710</v>
      </c>
      <c r="K113" s="30" t="s">
        <v>716</v>
      </c>
      <c r="M113" s="31" t="s">
        <v>208</v>
      </c>
      <c r="N113" s="32" t="s">
        <v>209</v>
      </c>
      <c r="O113" s="32" t="s">
        <v>237</v>
      </c>
      <c r="P113" s="32" t="s">
        <v>237</v>
      </c>
      <c r="Q113" s="32" t="s">
        <v>240</v>
      </c>
      <c r="R113" s="33">
        <v>5237</v>
      </c>
    </row>
    <row r="114" spans="1:18" x14ac:dyDescent="0.35">
      <c r="A114" s="15" t="s">
        <v>208</v>
      </c>
      <c r="B114" s="16" t="s">
        <v>209</v>
      </c>
      <c r="C114" s="16" t="s">
        <v>237</v>
      </c>
      <c r="D114" s="16" t="s">
        <v>237</v>
      </c>
      <c r="E114" s="16" t="s">
        <v>240</v>
      </c>
      <c r="F114" s="60"/>
      <c r="G114" s="16">
        <f t="shared" si="1"/>
        <v>5237</v>
      </c>
      <c r="H114" s="17">
        <v>0</v>
      </c>
      <c r="I114" s="18">
        <f>Table2[[#This Row],[EDU Reach Total]]/Table2[[#This Row],[EDU Target _Total]]</f>
        <v>0</v>
      </c>
      <c r="J114" s="34" t="s">
        <v>710</v>
      </c>
      <c r="K114" s="20" t="s">
        <v>716</v>
      </c>
      <c r="M114" s="21" t="s">
        <v>208</v>
      </c>
      <c r="N114" s="22" t="s">
        <v>209</v>
      </c>
      <c r="O114" s="22" t="s">
        <v>237</v>
      </c>
      <c r="P114" s="22" t="s">
        <v>245</v>
      </c>
      <c r="Q114" s="22" t="s">
        <v>246</v>
      </c>
      <c r="R114" s="23">
        <v>4187</v>
      </c>
    </row>
    <row r="115" spans="1:18" x14ac:dyDescent="0.35">
      <c r="A115" s="24" t="s">
        <v>208</v>
      </c>
      <c r="B115" s="25" t="s">
        <v>209</v>
      </c>
      <c r="C115" s="25" t="s">
        <v>237</v>
      </c>
      <c r="D115" s="25" t="s">
        <v>241</v>
      </c>
      <c r="E115" s="25" t="s">
        <v>242</v>
      </c>
      <c r="F115" s="61"/>
      <c r="G115" s="26">
        <f t="shared" si="1"/>
        <v>3335</v>
      </c>
      <c r="H115" s="27">
        <v>0</v>
      </c>
      <c r="I115" s="28">
        <f>Table2[[#This Row],[EDU Reach Total]]/Table2[[#This Row],[EDU Target _Total]]</f>
        <v>0</v>
      </c>
      <c r="J115" s="29" t="s">
        <v>710</v>
      </c>
      <c r="K115" s="30" t="s">
        <v>716</v>
      </c>
      <c r="M115" s="31" t="s">
        <v>208</v>
      </c>
      <c r="N115" s="32" t="s">
        <v>209</v>
      </c>
      <c r="O115" s="32" t="s">
        <v>237</v>
      </c>
      <c r="P115" s="32" t="s">
        <v>238</v>
      </c>
      <c r="Q115" s="32" t="s">
        <v>239</v>
      </c>
      <c r="R115" s="33">
        <v>4232</v>
      </c>
    </row>
    <row r="116" spans="1:18" x14ac:dyDescent="0.35">
      <c r="A116" s="15" t="s">
        <v>208</v>
      </c>
      <c r="B116" s="16" t="s">
        <v>209</v>
      </c>
      <c r="C116" s="16" t="s">
        <v>237</v>
      </c>
      <c r="D116" s="16" t="s">
        <v>243</v>
      </c>
      <c r="E116" s="16" t="s">
        <v>244</v>
      </c>
      <c r="F116" s="60"/>
      <c r="G116" s="16">
        <f t="shared" si="1"/>
        <v>1855</v>
      </c>
      <c r="H116" s="17">
        <v>0</v>
      </c>
      <c r="I116" s="18">
        <f>Table2[[#This Row],[EDU Reach Total]]/Table2[[#This Row],[EDU Target _Total]]</f>
        <v>0</v>
      </c>
      <c r="J116" s="34" t="s">
        <v>710</v>
      </c>
      <c r="K116" s="20" t="s">
        <v>716</v>
      </c>
      <c r="M116" s="21" t="s">
        <v>208</v>
      </c>
      <c r="N116" s="22" t="s">
        <v>209</v>
      </c>
      <c r="O116" s="22" t="s">
        <v>237</v>
      </c>
      <c r="P116" s="22" t="s">
        <v>241</v>
      </c>
      <c r="Q116" s="22" t="s">
        <v>242</v>
      </c>
      <c r="R116" s="23">
        <v>3335</v>
      </c>
    </row>
    <row r="117" spans="1:18" x14ac:dyDescent="0.35">
      <c r="A117" s="24" t="s">
        <v>208</v>
      </c>
      <c r="B117" s="25" t="s">
        <v>209</v>
      </c>
      <c r="C117" s="25" t="s">
        <v>237</v>
      </c>
      <c r="D117" s="25" t="s">
        <v>245</v>
      </c>
      <c r="E117" s="25" t="s">
        <v>246</v>
      </c>
      <c r="F117" s="60"/>
      <c r="G117" s="26">
        <f t="shared" si="1"/>
        <v>4187</v>
      </c>
      <c r="H117" s="27">
        <v>0</v>
      </c>
      <c r="I117" s="28">
        <f>Table2[[#This Row],[EDU Reach Total]]/Table2[[#This Row],[EDU Target _Total]]</f>
        <v>0</v>
      </c>
      <c r="J117" s="29" t="s">
        <v>710</v>
      </c>
      <c r="K117" s="30" t="s">
        <v>716</v>
      </c>
      <c r="M117" s="31" t="s">
        <v>208</v>
      </c>
      <c r="N117" s="32" t="s">
        <v>209</v>
      </c>
      <c r="O117" s="32" t="s">
        <v>237</v>
      </c>
      <c r="P117" s="32" t="s">
        <v>243</v>
      </c>
      <c r="Q117" s="32" t="s">
        <v>244</v>
      </c>
      <c r="R117" s="33">
        <v>1855</v>
      </c>
    </row>
    <row r="118" spans="1:18" x14ac:dyDescent="0.35">
      <c r="A118" s="15" t="s">
        <v>208</v>
      </c>
      <c r="B118" s="16" t="s">
        <v>209</v>
      </c>
      <c r="C118" s="16" t="s">
        <v>247</v>
      </c>
      <c r="D118" s="16" t="s">
        <v>248</v>
      </c>
      <c r="E118" s="16" t="s">
        <v>249</v>
      </c>
      <c r="F118" s="60"/>
      <c r="G118" s="16">
        <f t="shared" si="1"/>
        <v>4246</v>
      </c>
      <c r="H118" s="17">
        <v>0</v>
      </c>
      <c r="I118" s="18">
        <f>Table2[[#This Row],[EDU Reach Total]]/Table2[[#This Row],[EDU Target _Total]]</f>
        <v>0</v>
      </c>
      <c r="J118" s="34" t="s">
        <v>711</v>
      </c>
      <c r="K118" s="20" t="s">
        <v>716</v>
      </c>
      <c r="M118" s="21" t="s">
        <v>208</v>
      </c>
      <c r="N118" s="22" t="s">
        <v>209</v>
      </c>
      <c r="O118" s="22" t="s">
        <v>247</v>
      </c>
      <c r="P118" s="22" t="s">
        <v>247</v>
      </c>
      <c r="Q118" s="22" t="s">
        <v>257</v>
      </c>
      <c r="R118" s="23">
        <v>1884</v>
      </c>
    </row>
    <row r="119" spans="1:18" x14ac:dyDescent="0.35">
      <c r="A119" s="24" t="s">
        <v>208</v>
      </c>
      <c r="B119" s="25" t="s">
        <v>209</v>
      </c>
      <c r="C119" s="25" t="s">
        <v>247</v>
      </c>
      <c r="D119" s="25" t="s">
        <v>250</v>
      </c>
      <c r="E119" s="25" t="s">
        <v>251</v>
      </c>
      <c r="F119" s="61"/>
      <c r="G119" s="26">
        <f t="shared" si="1"/>
        <v>1357</v>
      </c>
      <c r="H119" s="27">
        <v>0</v>
      </c>
      <c r="I119" s="28">
        <f>Table2[[#This Row],[EDU Reach Total]]/Table2[[#This Row],[EDU Target _Total]]</f>
        <v>0</v>
      </c>
      <c r="J119" s="29" t="s">
        <v>711</v>
      </c>
      <c r="K119" s="30" t="s">
        <v>716</v>
      </c>
      <c r="M119" s="31" t="s">
        <v>208</v>
      </c>
      <c r="N119" s="32" t="s">
        <v>209</v>
      </c>
      <c r="O119" s="32" t="s">
        <v>247</v>
      </c>
      <c r="P119" s="32" t="s">
        <v>107</v>
      </c>
      <c r="Q119" s="32" t="s">
        <v>254</v>
      </c>
      <c r="R119" s="33">
        <v>2637</v>
      </c>
    </row>
    <row r="120" spans="1:18" x14ac:dyDescent="0.35">
      <c r="A120" s="15" t="s">
        <v>208</v>
      </c>
      <c r="B120" s="16" t="s">
        <v>209</v>
      </c>
      <c r="C120" s="16" t="s">
        <v>247</v>
      </c>
      <c r="D120" s="16" t="s">
        <v>252</v>
      </c>
      <c r="E120" s="16" t="s">
        <v>253</v>
      </c>
      <c r="F120" s="61"/>
      <c r="G120" s="16">
        <f t="shared" si="1"/>
        <v>1071</v>
      </c>
      <c r="H120" s="17">
        <v>0</v>
      </c>
      <c r="I120" s="18">
        <f>Table2[[#This Row],[EDU Reach Total]]/Table2[[#This Row],[EDU Target _Total]]</f>
        <v>0</v>
      </c>
      <c r="J120" s="34" t="s">
        <v>711</v>
      </c>
      <c r="K120" s="20" t="s">
        <v>716</v>
      </c>
      <c r="M120" s="21" t="s">
        <v>208</v>
      </c>
      <c r="N120" s="22" t="s">
        <v>209</v>
      </c>
      <c r="O120" s="22" t="s">
        <v>247</v>
      </c>
      <c r="P120" s="22" t="s">
        <v>252</v>
      </c>
      <c r="Q120" s="22" t="s">
        <v>253</v>
      </c>
      <c r="R120" s="23">
        <v>1071</v>
      </c>
    </row>
    <row r="121" spans="1:18" x14ac:dyDescent="0.35">
      <c r="A121" s="24" t="s">
        <v>208</v>
      </c>
      <c r="B121" s="25" t="s">
        <v>209</v>
      </c>
      <c r="C121" s="25" t="s">
        <v>247</v>
      </c>
      <c r="D121" s="25" t="s">
        <v>107</v>
      </c>
      <c r="E121" s="25" t="s">
        <v>254</v>
      </c>
      <c r="F121" s="61"/>
      <c r="G121" s="26">
        <f t="shared" si="1"/>
        <v>2637</v>
      </c>
      <c r="H121" s="27">
        <v>0</v>
      </c>
      <c r="I121" s="28">
        <f>Table2[[#This Row],[EDU Reach Total]]/Table2[[#This Row],[EDU Target _Total]]</f>
        <v>0</v>
      </c>
      <c r="J121" s="29" t="s">
        <v>711</v>
      </c>
      <c r="K121" s="30" t="s">
        <v>716</v>
      </c>
      <c r="M121" s="31" t="s">
        <v>208</v>
      </c>
      <c r="N121" s="32" t="s">
        <v>209</v>
      </c>
      <c r="O121" s="32" t="s">
        <v>247</v>
      </c>
      <c r="P121" s="32" t="s">
        <v>250</v>
      </c>
      <c r="Q121" s="32" t="s">
        <v>251</v>
      </c>
      <c r="R121" s="33">
        <v>1357</v>
      </c>
    </row>
    <row r="122" spans="1:18" x14ac:dyDescent="0.35">
      <c r="A122" s="15" t="s">
        <v>208</v>
      </c>
      <c r="B122" s="16" t="s">
        <v>209</v>
      </c>
      <c r="C122" s="16" t="s">
        <v>247</v>
      </c>
      <c r="D122" s="16" t="s">
        <v>255</v>
      </c>
      <c r="E122" s="16" t="s">
        <v>256</v>
      </c>
      <c r="F122" s="61"/>
      <c r="G122" s="16">
        <f t="shared" si="1"/>
        <v>2127</v>
      </c>
      <c r="H122" s="17">
        <v>0</v>
      </c>
      <c r="I122" s="18">
        <f>Table2[[#This Row],[EDU Reach Total]]/Table2[[#This Row],[EDU Target _Total]]</f>
        <v>0</v>
      </c>
      <c r="J122" s="34" t="s">
        <v>711</v>
      </c>
      <c r="K122" s="20" t="s">
        <v>716</v>
      </c>
      <c r="M122" s="21" t="s">
        <v>208</v>
      </c>
      <c r="N122" s="22" t="s">
        <v>209</v>
      </c>
      <c r="O122" s="22" t="s">
        <v>247</v>
      </c>
      <c r="P122" s="22" t="s">
        <v>248</v>
      </c>
      <c r="Q122" s="22" t="s">
        <v>249</v>
      </c>
      <c r="R122" s="23">
        <v>4246</v>
      </c>
    </row>
    <row r="123" spans="1:18" x14ac:dyDescent="0.35">
      <c r="A123" s="24" t="s">
        <v>208</v>
      </c>
      <c r="B123" s="25" t="s">
        <v>209</v>
      </c>
      <c r="C123" s="25" t="s">
        <v>247</v>
      </c>
      <c r="D123" s="25" t="s">
        <v>247</v>
      </c>
      <c r="E123" s="25" t="s">
        <v>257</v>
      </c>
      <c r="F123" s="61"/>
      <c r="G123" s="26">
        <f t="shared" si="1"/>
        <v>1884</v>
      </c>
      <c r="H123" s="27">
        <v>0</v>
      </c>
      <c r="I123" s="28">
        <f>Table2[[#This Row],[EDU Reach Total]]/Table2[[#This Row],[EDU Target _Total]]</f>
        <v>0</v>
      </c>
      <c r="J123" s="29" t="s">
        <v>711</v>
      </c>
      <c r="K123" s="30" t="s">
        <v>716</v>
      </c>
      <c r="M123" s="31" t="s">
        <v>208</v>
      </c>
      <c r="N123" s="32" t="s">
        <v>209</v>
      </c>
      <c r="O123" s="32" t="s">
        <v>247</v>
      </c>
      <c r="P123" s="32" t="s">
        <v>255</v>
      </c>
      <c r="Q123" s="32" t="s">
        <v>256</v>
      </c>
      <c r="R123" s="33">
        <v>2127</v>
      </c>
    </row>
    <row r="124" spans="1:18" x14ac:dyDescent="0.35">
      <c r="A124" s="15" t="s">
        <v>258</v>
      </c>
      <c r="B124" s="16" t="s">
        <v>259</v>
      </c>
      <c r="C124" s="16" t="s">
        <v>260</v>
      </c>
      <c r="D124" s="16" t="s">
        <v>260</v>
      </c>
      <c r="E124" s="16" t="s">
        <v>261</v>
      </c>
      <c r="F124" s="60"/>
      <c r="G124" s="16">
        <f t="shared" si="1"/>
        <v>4187</v>
      </c>
      <c r="H124" s="17">
        <v>0</v>
      </c>
      <c r="I124" s="18">
        <f>Table2[[#This Row],[EDU Reach Total]]/Table2[[#This Row],[EDU Target _Total]]</f>
        <v>0</v>
      </c>
      <c r="J124" s="34" t="s">
        <v>711</v>
      </c>
      <c r="K124" s="20" t="s">
        <v>717</v>
      </c>
      <c r="M124" s="21" t="s">
        <v>258</v>
      </c>
      <c r="N124" s="22" t="s">
        <v>259</v>
      </c>
      <c r="O124" s="22" t="s">
        <v>260</v>
      </c>
      <c r="P124" s="22" t="s">
        <v>260</v>
      </c>
      <c r="Q124" s="22" t="s">
        <v>261</v>
      </c>
      <c r="R124" s="23">
        <v>4187</v>
      </c>
    </row>
    <row r="125" spans="1:18" x14ac:dyDescent="0.35">
      <c r="A125" s="24" t="s">
        <v>258</v>
      </c>
      <c r="B125" s="25" t="s">
        <v>259</v>
      </c>
      <c r="C125" s="25" t="s">
        <v>260</v>
      </c>
      <c r="D125" s="25" t="s">
        <v>262</v>
      </c>
      <c r="E125" s="25" t="s">
        <v>263</v>
      </c>
      <c r="F125" s="60"/>
      <c r="G125" s="26">
        <f t="shared" si="1"/>
        <v>3176</v>
      </c>
      <c r="H125" s="27">
        <v>0</v>
      </c>
      <c r="I125" s="28">
        <f>Table2[[#This Row],[EDU Reach Total]]/Table2[[#This Row],[EDU Target _Total]]</f>
        <v>0</v>
      </c>
      <c r="J125" s="29" t="s">
        <v>711</v>
      </c>
      <c r="K125" s="30" t="s">
        <v>717</v>
      </c>
      <c r="M125" s="31" t="s">
        <v>258</v>
      </c>
      <c r="N125" s="32" t="s">
        <v>259</v>
      </c>
      <c r="O125" s="32" t="s">
        <v>260</v>
      </c>
      <c r="P125" s="32" t="s">
        <v>264</v>
      </c>
      <c r="Q125" s="32" t="s">
        <v>265</v>
      </c>
      <c r="R125" s="33">
        <v>2418</v>
      </c>
    </row>
    <row r="126" spans="1:18" x14ac:dyDescent="0.35">
      <c r="A126" s="15" t="s">
        <v>258</v>
      </c>
      <c r="B126" s="16" t="s">
        <v>259</v>
      </c>
      <c r="C126" s="16" t="s">
        <v>260</v>
      </c>
      <c r="D126" s="16" t="s">
        <v>264</v>
      </c>
      <c r="E126" s="16" t="s">
        <v>265</v>
      </c>
      <c r="F126" s="60"/>
      <c r="G126" s="16">
        <f t="shared" si="1"/>
        <v>2418</v>
      </c>
      <c r="H126" s="17">
        <v>0</v>
      </c>
      <c r="I126" s="18">
        <f>Table2[[#This Row],[EDU Reach Total]]/Table2[[#This Row],[EDU Target _Total]]</f>
        <v>0</v>
      </c>
      <c r="J126" s="34" t="s">
        <v>711</v>
      </c>
      <c r="K126" s="20" t="s">
        <v>717</v>
      </c>
      <c r="M126" s="21" t="s">
        <v>258</v>
      </c>
      <c r="N126" s="22" t="s">
        <v>259</v>
      </c>
      <c r="O126" s="22" t="s">
        <v>260</v>
      </c>
      <c r="P126" s="22" t="s">
        <v>262</v>
      </c>
      <c r="Q126" s="22" t="s">
        <v>263</v>
      </c>
      <c r="R126" s="23">
        <v>3176</v>
      </c>
    </row>
    <row r="127" spans="1:18" x14ac:dyDescent="0.35">
      <c r="A127" s="24" t="s">
        <v>258</v>
      </c>
      <c r="B127" s="25" t="s">
        <v>259</v>
      </c>
      <c r="C127" s="25" t="s">
        <v>260</v>
      </c>
      <c r="D127" s="25" t="s">
        <v>266</v>
      </c>
      <c r="E127" s="25" t="s">
        <v>267</v>
      </c>
      <c r="F127" s="60"/>
      <c r="G127" s="26">
        <f t="shared" si="1"/>
        <v>2251</v>
      </c>
      <c r="H127" s="27">
        <v>0</v>
      </c>
      <c r="I127" s="28">
        <f>Table2[[#This Row],[EDU Reach Total]]/Table2[[#This Row],[EDU Target _Total]]</f>
        <v>0</v>
      </c>
      <c r="J127" s="29" t="s">
        <v>711</v>
      </c>
      <c r="K127" s="30" t="s">
        <v>717</v>
      </c>
      <c r="M127" s="31" t="s">
        <v>258</v>
      </c>
      <c r="N127" s="32" t="s">
        <v>259</v>
      </c>
      <c r="O127" s="32" t="s">
        <v>260</v>
      </c>
      <c r="P127" s="32" t="s">
        <v>266</v>
      </c>
      <c r="Q127" s="32" t="s">
        <v>267</v>
      </c>
      <c r="R127" s="33">
        <v>2251</v>
      </c>
    </row>
    <row r="128" spans="1:18" x14ac:dyDescent="0.35">
      <c r="A128" s="15" t="s">
        <v>258</v>
      </c>
      <c r="B128" s="16" t="s">
        <v>259</v>
      </c>
      <c r="C128" s="16" t="s">
        <v>258</v>
      </c>
      <c r="D128" s="16" t="s">
        <v>268</v>
      </c>
      <c r="E128" s="16" t="s">
        <v>269</v>
      </c>
      <c r="F128" s="60"/>
      <c r="G128" s="16">
        <f t="shared" si="1"/>
        <v>4054</v>
      </c>
      <c r="H128" s="17">
        <v>0</v>
      </c>
      <c r="I128" s="18">
        <f>Table2[[#This Row],[EDU Reach Total]]/Table2[[#This Row],[EDU Target _Total]]</f>
        <v>0</v>
      </c>
      <c r="J128" s="34" t="s">
        <v>710</v>
      </c>
      <c r="K128" s="20" t="s">
        <v>717</v>
      </c>
      <c r="M128" s="21" t="s">
        <v>258</v>
      </c>
      <c r="N128" s="22" t="s">
        <v>259</v>
      </c>
      <c r="O128" s="22" t="s">
        <v>258</v>
      </c>
      <c r="P128" s="22" t="s">
        <v>270</v>
      </c>
      <c r="Q128" s="22" t="s">
        <v>271</v>
      </c>
      <c r="R128" s="23">
        <v>4534</v>
      </c>
    </row>
    <row r="129" spans="1:18" x14ac:dyDescent="0.35">
      <c r="A129" s="24" t="s">
        <v>258</v>
      </c>
      <c r="B129" s="25" t="s">
        <v>259</v>
      </c>
      <c r="C129" s="25" t="s">
        <v>258</v>
      </c>
      <c r="D129" s="25" t="s">
        <v>270</v>
      </c>
      <c r="E129" s="25" t="s">
        <v>271</v>
      </c>
      <c r="F129" s="60"/>
      <c r="G129" s="26">
        <f t="shared" si="1"/>
        <v>4534</v>
      </c>
      <c r="H129" s="27">
        <f>VLOOKUP(Table2[Township Pcode],$T$4:$U$62,2,FALSE)</f>
        <v>722</v>
      </c>
      <c r="I129" s="28">
        <f>Table2[[#This Row],[EDU Reach Total]]/Table2[[#This Row],[EDU Target _Total]]</f>
        <v>0.15924128804587562</v>
      </c>
      <c r="J129" s="29" t="s">
        <v>710</v>
      </c>
      <c r="K129" s="30" t="s">
        <v>717</v>
      </c>
      <c r="M129" s="31" t="s">
        <v>258</v>
      </c>
      <c r="N129" s="32" t="s">
        <v>259</v>
      </c>
      <c r="O129" s="32" t="s">
        <v>258</v>
      </c>
      <c r="P129" s="32" t="s">
        <v>272</v>
      </c>
      <c r="Q129" s="32" t="s">
        <v>273</v>
      </c>
      <c r="R129" s="33">
        <v>3364</v>
      </c>
    </row>
    <row r="130" spans="1:18" x14ac:dyDescent="0.35">
      <c r="A130" s="15" t="s">
        <v>258</v>
      </c>
      <c r="B130" s="16" t="s">
        <v>259</v>
      </c>
      <c r="C130" s="16" t="s">
        <v>258</v>
      </c>
      <c r="D130" s="16" t="s">
        <v>272</v>
      </c>
      <c r="E130" s="16" t="s">
        <v>273</v>
      </c>
      <c r="F130" s="60"/>
      <c r="G130" s="16">
        <f t="shared" si="1"/>
        <v>3364</v>
      </c>
      <c r="H130" s="17">
        <v>0</v>
      </c>
      <c r="I130" s="18">
        <f>Table2[[#This Row],[EDU Reach Total]]/Table2[[#This Row],[EDU Target _Total]]</f>
        <v>0</v>
      </c>
      <c r="J130" s="34" t="s">
        <v>710</v>
      </c>
      <c r="K130" s="20" t="s">
        <v>717</v>
      </c>
      <c r="M130" s="21" t="s">
        <v>258</v>
      </c>
      <c r="N130" s="22" t="s">
        <v>259</v>
      </c>
      <c r="O130" s="22" t="s">
        <v>258</v>
      </c>
      <c r="P130" s="22" t="s">
        <v>276</v>
      </c>
      <c r="Q130" s="22" t="s">
        <v>277</v>
      </c>
      <c r="R130" s="23">
        <v>4312</v>
      </c>
    </row>
    <row r="131" spans="1:18" x14ac:dyDescent="0.35">
      <c r="A131" s="24" t="s">
        <v>258</v>
      </c>
      <c r="B131" s="25" t="s">
        <v>259</v>
      </c>
      <c r="C131" s="25" t="s">
        <v>258</v>
      </c>
      <c r="D131" s="25" t="s">
        <v>274</v>
      </c>
      <c r="E131" s="25" t="s">
        <v>275</v>
      </c>
      <c r="F131" s="60"/>
      <c r="G131" s="26">
        <f t="shared" si="1"/>
        <v>5076</v>
      </c>
      <c r="H131" s="27">
        <v>0</v>
      </c>
      <c r="I131" s="28">
        <f>Table2[[#This Row],[EDU Reach Total]]/Table2[[#This Row],[EDU Target _Total]]</f>
        <v>0</v>
      </c>
      <c r="J131" s="29" t="s">
        <v>710</v>
      </c>
      <c r="K131" s="30" t="s">
        <v>717</v>
      </c>
      <c r="M131" s="31" t="s">
        <v>258</v>
      </c>
      <c r="N131" s="32" t="s">
        <v>259</v>
      </c>
      <c r="O131" s="32" t="s">
        <v>258</v>
      </c>
      <c r="P131" s="32" t="s">
        <v>274</v>
      </c>
      <c r="Q131" s="32" t="s">
        <v>275</v>
      </c>
      <c r="R131" s="33">
        <v>5076</v>
      </c>
    </row>
    <row r="132" spans="1:18" x14ac:dyDescent="0.35">
      <c r="A132" s="15" t="s">
        <v>258</v>
      </c>
      <c r="B132" s="16" t="s">
        <v>259</v>
      </c>
      <c r="C132" s="16" t="s">
        <v>258</v>
      </c>
      <c r="D132" s="16" t="s">
        <v>276</v>
      </c>
      <c r="E132" s="16" t="s">
        <v>277</v>
      </c>
      <c r="F132" s="60"/>
      <c r="G132" s="16">
        <f t="shared" ref="G132:G195" si="2">VLOOKUP(E132:E458,$Q$4:$R$333,2,FALSE)</f>
        <v>4312</v>
      </c>
      <c r="H132" s="17">
        <v>0</v>
      </c>
      <c r="I132" s="18">
        <f>Table2[[#This Row],[EDU Reach Total]]/Table2[[#This Row],[EDU Target _Total]]</f>
        <v>0</v>
      </c>
      <c r="J132" s="34" t="s">
        <v>710</v>
      </c>
      <c r="K132" s="20" t="s">
        <v>717</v>
      </c>
      <c r="M132" s="21" t="s">
        <v>258</v>
      </c>
      <c r="N132" s="22" t="s">
        <v>259</v>
      </c>
      <c r="O132" s="22" t="s">
        <v>258</v>
      </c>
      <c r="P132" s="22" t="s">
        <v>280</v>
      </c>
      <c r="Q132" s="22" t="s">
        <v>281</v>
      </c>
      <c r="R132" s="23">
        <v>4055</v>
      </c>
    </row>
    <row r="133" spans="1:18" x14ac:dyDescent="0.35">
      <c r="A133" s="24" t="s">
        <v>258</v>
      </c>
      <c r="B133" s="25" t="s">
        <v>259</v>
      </c>
      <c r="C133" s="25" t="s">
        <v>258</v>
      </c>
      <c r="D133" s="25" t="s">
        <v>278</v>
      </c>
      <c r="E133" s="25" t="s">
        <v>279</v>
      </c>
      <c r="F133" s="60"/>
      <c r="G133" s="26">
        <f t="shared" si="2"/>
        <v>4282</v>
      </c>
      <c r="H133" s="27">
        <v>0</v>
      </c>
      <c r="I133" s="28">
        <f>Table2[[#This Row],[EDU Reach Total]]/Table2[[#This Row],[EDU Target _Total]]</f>
        <v>0</v>
      </c>
      <c r="J133" s="29" t="s">
        <v>710</v>
      </c>
      <c r="K133" s="30" t="s">
        <v>717</v>
      </c>
      <c r="M133" s="31" t="s">
        <v>258</v>
      </c>
      <c r="N133" s="32" t="s">
        <v>259</v>
      </c>
      <c r="O133" s="32" t="s">
        <v>258</v>
      </c>
      <c r="P133" s="32" t="s">
        <v>268</v>
      </c>
      <c r="Q133" s="32" t="s">
        <v>269</v>
      </c>
      <c r="R133" s="33">
        <v>4054</v>
      </c>
    </row>
    <row r="134" spans="1:18" x14ac:dyDescent="0.35">
      <c r="A134" s="15" t="s">
        <v>258</v>
      </c>
      <c r="B134" s="16" t="s">
        <v>259</v>
      </c>
      <c r="C134" s="16" t="s">
        <v>258</v>
      </c>
      <c r="D134" s="16" t="s">
        <v>280</v>
      </c>
      <c r="E134" s="16" t="s">
        <v>281</v>
      </c>
      <c r="F134" s="60"/>
      <c r="G134" s="16">
        <f t="shared" si="2"/>
        <v>4055</v>
      </c>
      <c r="H134" s="17">
        <v>0</v>
      </c>
      <c r="I134" s="18">
        <f>Table2[[#This Row],[EDU Reach Total]]/Table2[[#This Row],[EDU Target _Total]]</f>
        <v>0</v>
      </c>
      <c r="J134" s="34" t="s">
        <v>710</v>
      </c>
      <c r="K134" s="20" t="s">
        <v>717</v>
      </c>
      <c r="M134" s="21" t="s">
        <v>258</v>
      </c>
      <c r="N134" s="22" t="s">
        <v>259</v>
      </c>
      <c r="O134" s="22" t="s">
        <v>258</v>
      </c>
      <c r="P134" s="22" t="s">
        <v>278</v>
      </c>
      <c r="Q134" s="22" t="s">
        <v>279</v>
      </c>
      <c r="R134" s="23">
        <v>4282</v>
      </c>
    </row>
    <row r="135" spans="1:18" x14ac:dyDescent="0.35">
      <c r="A135" s="24" t="s">
        <v>258</v>
      </c>
      <c r="B135" s="25" t="s">
        <v>259</v>
      </c>
      <c r="C135" s="25" t="s">
        <v>282</v>
      </c>
      <c r="D135" s="25" t="s">
        <v>283</v>
      </c>
      <c r="E135" s="25" t="s">
        <v>284</v>
      </c>
      <c r="F135" s="60"/>
      <c r="G135" s="26">
        <f t="shared" si="2"/>
        <v>2264</v>
      </c>
      <c r="H135" s="27">
        <v>0</v>
      </c>
      <c r="I135" s="28">
        <f>Table2[[#This Row],[EDU Reach Total]]/Table2[[#This Row],[EDU Target _Total]]</f>
        <v>0</v>
      </c>
      <c r="J135" s="29" t="s">
        <v>711</v>
      </c>
      <c r="K135" s="30" t="s">
        <v>717</v>
      </c>
      <c r="M135" s="31" t="s">
        <v>258</v>
      </c>
      <c r="N135" s="32" t="s">
        <v>259</v>
      </c>
      <c r="O135" s="32" t="s">
        <v>282</v>
      </c>
      <c r="P135" s="32" t="s">
        <v>282</v>
      </c>
      <c r="Q135" s="32" t="s">
        <v>285</v>
      </c>
      <c r="R135" s="33">
        <v>5283</v>
      </c>
    </row>
    <row r="136" spans="1:18" x14ac:dyDescent="0.35">
      <c r="A136" s="15" t="s">
        <v>258</v>
      </c>
      <c r="B136" s="16" t="s">
        <v>259</v>
      </c>
      <c r="C136" s="16" t="s">
        <v>282</v>
      </c>
      <c r="D136" s="16" t="s">
        <v>282</v>
      </c>
      <c r="E136" s="16" t="s">
        <v>285</v>
      </c>
      <c r="F136" s="60"/>
      <c r="G136" s="16">
        <f t="shared" si="2"/>
        <v>5283</v>
      </c>
      <c r="H136" s="17">
        <v>0</v>
      </c>
      <c r="I136" s="18">
        <f>Table2[[#This Row],[EDU Reach Total]]/Table2[[#This Row],[EDU Target _Total]]</f>
        <v>0</v>
      </c>
      <c r="J136" s="34" t="s">
        <v>711</v>
      </c>
      <c r="K136" s="20" t="s">
        <v>717</v>
      </c>
      <c r="M136" s="21" t="s">
        <v>258</v>
      </c>
      <c r="N136" s="22" t="s">
        <v>259</v>
      </c>
      <c r="O136" s="22" t="s">
        <v>282</v>
      </c>
      <c r="P136" s="22" t="s">
        <v>283</v>
      </c>
      <c r="Q136" s="22" t="s">
        <v>284</v>
      </c>
      <c r="R136" s="23">
        <v>2264</v>
      </c>
    </row>
    <row r="137" spans="1:18" x14ac:dyDescent="0.35">
      <c r="A137" s="24" t="s">
        <v>258</v>
      </c>
      <c r="B137" s="25" t="s">
        <v>259</v>
      </c>
      <c r="C137" s="25" t="s">
        <v>282</v>
      </c>
      <c r="D137" s="25" t="s">
        <v>286</v>
      </c>
      <c r="E137" s="25" t="s">
        <v>287</v>
      </c>
      <c r="F137" s="60"/>
      <c r="G137" s="26">
        <f t="shared" si="2"/>
        <v>3291</v>
      </c>
      <c r="H137" s="27">
        <v>0</v>
      </c>
      <c r="I137" s="28">
        <f>Table2[[#This Row],[EDU Reach Total]]/Table2[[#This Row],[EDU Target _Total]]</f>
        <v>0</v>
      </c>
      <c r="J137" s="29" t="s">
        <v>711</v>
      </c>
      <c r="K137" s="30" t="s">
        <v>717</v>
      </c>
      <c r="M137" s="31" t="s">
        <v>258</v>
      </c>
      <c r="N137" s="32" t="s">
        <v>259</v>
      </c>
      <c r="O137" s="32" t="s">
        <v>282</v>
      </c>
      <c r="P137" s="32" t="s">
        <v>286</v>
      </c>
      <c r="Q137" s="32" t="s">
        <v>287</v>
      </c>
      <c r="R137" s="33">
        <v>3291</v>
      </c>
    </row>
    <row r="138" spans="1:18" x14ac:dyDescent="0.35">
      <c r="A138" s="15" t="s">
        <v>258</v>
      </c>
      <c r="B138" s="16" t="s">
        <v>259</v>
      </c>
      <c r="C138" s="16" t="s">
        <v>282</v>
      </c>
      <c r="D138" s="16" t="s">
        <v>288</v>
      </c>
      <c r="E138" s="16" t="s">
        <v>289</v>
      </c>
      <c r="F138" s="60"/>
      <c r="G138" s="16">
        <f t="shared" si="2"/>
        <v>3730</v>
      </c>
      <c r="H138" s="17">
        <v>0</v>
      </c>
      <c r="I138" s="18">
        <f>Table2[[#This Row],[EDU Reach Total]]/Table2[[#This Row],[EDU Target _Total]]</f>
        <v>0</v>
      </c>
      <c r="J138" s="34" t="s">
        <v>711</v>
      </c>
      <c r="K138" s="20" t="s">
        <v>717</v>
      </c>
      <c r="M138" s="21" t="s">
        <v>258</v>
      </c>
      <c r="N138" s="22" t="s">
        <v>259</v>
      </c>
      <c r="O138" s="22" t="s">
        <v>282</v>
      </c>
      <c r="P138" s="22" t="s">
        <v>288</v>
      </c>
      <c r="Q138" s="22" t="s">
        <v>289</v>
      </c>
      <c r="R138" s="23">
        <v>3730</v>
      </c>
    </row>
    <row r="139" spans="1:18" x14ac:dyDescent="0.35">
      <c r="A139" s="24" t="s">
        <v>258</v>
      </c>
      <c r="B139" s="25" t="s">
        <v>259</v>
      </c>
      <c r="C139" s="25" t="s">
        <v>290</v>
      </c>
      <c r="D139" s="25" t="s">
        <v>290</v>
      </c>
      <c r="E139" s="25" t="s">
        <v>291</v>
      </c>
      <c r="F139" s="60"/>
      <c r="G139" s="26">
        <f t="shared" si="2"/>
        <v>5621</v>
      </c>
      <c r="H139" s="27">
        <v>0</v>
      </c>
      <c r="I139" s="28">
        <f>Table2[[#This Row],[EDU Reach Total]]/Table2[[#This Row],[EDU Target _Total]]</f>
        <v>0</v>
      </c>
      <c r="J139" s="29" t="s">
        <v>710</v>
      </c>
      <c r="K139" s="30" t="s">
        <v>717</v>
      </c>
      <c r="M139" s="31" t="s">
        <v>258</v>
      </c>
      <c r="N139" s="32" t="s">
        <v>259</v>
      </c>
      <c r="O139" s="32" t="s">
        <v>290</v>
      </c>
      <c r="P139" s="32" t="s">
        <v>290</v>
      </c>
      <c r="Q139" s="32" t="s">
        <v>291</v>
      </c>
      <c r="R139" s="33">
        <v>5621</v>
      </c>
    </row>
    <row r="140" spans="1:18" x14ac:dyDescent="0.35">
      <c r="A140" s="15" t="s">
        <v>258</v>
      </c>
      <c r="B140" s="16" t="s">
        <v>259</v>
      </c>
      <c r="C140" s="16" t="s">
        <v>290</v>
      </c>
      <c r="D140" s="16" t="s">
        <v>292</v>
      </c>
      <c r="E140" s="16" t="s">
        <v>293</v>
      </c>
      <c r="F140" s="60"/>
      <c r="G140" s="16">
        <f t="shared" si="2"/>
        <v>2875</v>
      </c>
      <c r="H140" s="17">
        <v>0</v>
      </c>
      <c r="I140" s="18">
        <f>Table2[[#This Row],[EDU Reach Total]]/Table2[[#This Row],[EDU Target _Total]]</f>
        <v>0</v>
      </c>
      <c r="J140" s="34" t="s">
        <v>710</v>
      </c>
      <c r="K140" s="20" t="s">
        <v>717</v>
      </c>
      <c r="M140" s="21" t="s">
        <v>258</v>
      </c>
      <c r="N140" s="22" t="s">
        <v>259</v>
      </c>
      <c r="O140" s="22" t="s">
        <v>290</v>
      </c>
      <c r="P140" s="22" t="s">
        <v>296</v>
      </c>
      <c r="Q140" s="22" t="s">
        <v>297</v>
      </c>
      <c r="R140" s="23">
        <v>3696</v>
      </c>
    </row>
    <row r="141" spans="1:18" x14ac:dyDescent="0.35">
      <c r="A141" s="24" t="s">
        <v>258</v>
      </c>
      <c r="B141" s="25" t="s">
        <v>259</v>
      </c>
      <c r="C141" s="25" t="s">
        <v>290</v>
      </c>
      <c r="D141" s="25" t="s">
        <v>294</v>
      </c>
      <c r="E141" s="25" t="s">
        <v>295</v>
      </c>
      <c r="F141" s="60"/>
      <c r="G141" s="26">
        <f t="shared" si="2"/>
        <v>2017</v>
      </c>
      <c r="H141" s="27">
        <v>0</v>
      </c>
      <c r="I141" s="28">
        <f>Table2[[#This Row],[EDU Reach Total]]/Table2[[#This Row],[EDU Target _Total]]</f>
        <v>0</v>
      </c>
      <c r="J141" s="29" t="s">
        <v>710</v>
      </c>
      <c r="K141" s="30" t="s">
        <v>717</v>
      </c>
      <c r="M141" s="31" t="s">
        <v>258</v>
      </c>
      <c r="N141" s="32" t="s">
        <v>259</v>
      </c>
      <c r="O141" s="32" t="s">
        <v>290</v>
      </c>
      <c r="P141" s="32" t="s">
        <v>292</v>
      </c>
      <c r="Q141" s="32" t="s">
        <v>293</v>
      </c>
      <c r="R141" s="33">
        <v>2875</v>
      </c>
    </row>
    <row r="142" spans="1:18" x14ac:dyDescent="0.35">
      <c r="A142" s="15" t="s">
        <v>258</v>
      </c>
      <c r="B142" s="16" t="s">
        <v>259</v>
      </c>
      <c r="C142" s="16" t="s">
        <v>290</v>
      </c>
      <c r="D142" s="16" t="s">
        <v>296</v>
      </c>
      <c r="E142" s="16" t="s">
        <v>297</v>
      </c>
      <c r="F142" s="60"/>
      <c r="G142" s="16">
        <f t="shared" si="2"/>
        <v>3696</v>
      </c>
      <c r="H142" s="17">
        <v>0</v>
      </c>
      <c r="I142" s="18">
        <f>Table2[[#This Row],[EDU Reach Total]]/Table2[[#This Row],[EDU Target _Total]]</f>
        <v>0</v>
      </c>
      <c r="J142" s="34" t="s">
        <v>710</v>
      </c>
      <c r="K142" s="20" t="s">
        <v>717</v>
      </c>
      <c r="M142" s="21" t="s">
        <v>258</v>
      </c>
      <c r="N142" s="22" t="s">
        <v>259</v>
      </c>
      <c r="O142" s="22" t="s">
        <v>290</v>
      </c>
      <c r="P142" s="22" t="s">
        <v>294</v>
      </c>
      <c r="Q142" s="22" t="s">
        <v>295</v>
      </c>
      <c r="R142" s="23">
        <v>2017</v>
      </c>
    </row>
    <row r="143" spans="1:18" x14ac:dyDescent="0.35">
      <c r="A143" s="24" t="s">
        <v>258</v>
      </c>
      <c r="B143" s="25" t="s">
        <v>259</v>
      </c>
      <c r="C143" s="25" t="s">
        <v>298</v>
      </c>
      <c r="D143" s="25" t="s">
        <v>299</v>
      </c>
      <c r="E143" s="25" t="s">
        <v>300</v>
      </c>
      <c r="F143" s="61"/>
      <c r="G143" s="26">
        <f t="shared" si="2"/>
        <v>4468</v>
      </c>
      <c r="H143" s="27">
        <v>0</v>
      </c>
      <c r="I143" s="28">
        <f>Table2[[#This Row],[EDU Reach Total]]/Table2[[#This Row],[EDU Target _Total]]</f>
        <v>0</v>
      </c>
      <c r="J143" s="29" t="s">
        <v>710</v>
      </c>
      <c r="K143" s="30" t="s">
        <v>717</v>
      </c>
      <c r="M143" s="31" t="s">
        <v>258</v>
      </c>
      <c r="N143" s="32" t="s">
        <v>259</v>
      </c>
      <c r="O143" s="32" t="s">
        <v>298</v>
      </c>
      <c r="P143" s="32" t="s">
        <v>299</v>
      </c>
      <c r="Q143" s="32" t="s">
        <v>300</v>
      </c>
      <c r="R143" s="33">
        <v>4468</v>
      </c>
    </row>
    <row r="144" spans="1:18" x14ac:dyDescent="0.35">
      <c r="A144" s="15" t="s">
        <v>258</v>
      </c>
      <c r="B144" s="16" t="s">
        <v>259</v>
      </c>
      <c r="C144" s="16" t="s">
        <v>298</v>
      </c>
      <c r="D144" s="16" t="s">
        <v>298</v>
      </c>
      <c r="E144" s="16" t="s">
        <v>301</v>
      </c>
      <c r="F144" s="60"/>
      <c r="G144" s="16">
        <f t="shared" si="2"/>
        <v>3896</v>
      </c>
      <c r="H144" s="17">
        <v>0</v>
      </c>
      <c r="I144" s="18">
        <f>Table2[[#This Row],[EDU Reach Total]]/Table2[[#This Row],[EDU Target _Total]]</f>
        <v>0</v>
      </c>
      <c r="J144" s="34" t="s">
        <v>710</v>
      </c>
      <c r="K144" s="20" t="s">
        <v>717</v>
      </c>
      <c r="M144" s="21" t="s">
        <v>258</v>
      </c>
      <c r="N144" s="22" t="s">
        <v>259</v>
      </c>
      <c r="O144" s="22" t="s">
        <v>298</v>
      </c>
      <c r="P144" s="22" t="s">
        <v>298</v>
      </c>
      <c r="Q144" s="22" t="s">
        <v>301</v>
      </c>
      <c r="R144" s="23">
        <v>3896</v>
      </c>
    </row>
    <row r="145" spans="1:18" x14ac:dyDescent="0.35">
      <c r="A145" s="24" t="s">
        <v>258</v>
      </c>
      <c r="B145" s="25" t="s">
        <v>259</v>
      </c>
      <c r="C145" s="25" t="s">
        <v>302</v>
      </c>
      <c r="D145" s="25" t="s">
        <v>303</v>
      </c>
      <c r="E145" s="25" t="s">
        <v>304</v>
      </c>
      <c r="F145" s="60"/>
      <c r="G145" s="26">
        <f t="shared" si="2"/>
        <v>4402</v>
      </c>
      <c r="H145" s="27">
        <v>0</v>
      </c>
      <c r="I145" s="28">
        <f>Table2[[#This Row],[EDU Reach Total]]/Table2[[#This Row],[EDU Target _Total]]</f>
        <v>0</v>
      </c>
      <c r="J145" s="29" t="s">
        <v>710</v>
      </c>
      <c r="K145" s="30" t="s">
        <v>717</v>
      </c>
      <c r="M145" s="31" t="s">
        <v>258</v>
      </c>
      <c r="N145" s="32" t="s">
        <v>259</v>
      </c>
      <c r="O145" s="32" t="s">
        <v>302</v>
      </c>
      <c r="P145" s="32" t="s">
        <v>302</v>
      </c>
      <c r="Q145" s="32" t="s">
        <v>307</v>
      </c>
      <c r="R145" s="33">
        <v>4148</v>
      </c>
    </row>
    <row r="146" spans="1:18" x14ac:dyDescent="0.35">
      <c r="A146" s="15" t="s">
        <v>258</v>
      </c>
      <c r="B146" s="16" t="s">
        <v>259</v>
      </c>
      <c r="C146" s="16" t="s">
        <v>302</v>
      </c>
      <c r="D146" s="16" t="s">
        <v>305</v>
      </c>
      <c r="E146" s="16" t="s">
        <v>306</v>
      </c>
      <c r="F146" s="61"/>
      <c r="G146" s="16">
        <f t="shared" si="2"/>
        <v>2990</v>
      </c>
      <c r="H146" s="17">
        <v>0</v>
      </c>
      <c r="I146" s="18">
        <f>Table2[[#This Row],[EDU Reach Total]]/Table2[[#This Row],[EDU Target _Total]]</f>
        <v>0</v>
      </c>
      <c r="J146" s="34" t="s">
        <v>710</v>
      </c>
      <c r="K146" s="20" t="s">
        <v>717</v>
      </c>
      <c r="M146" s="21" t="s">
        <v>258</v>
      </c>
      <c r="N146" s="22" t="s">
        <v>259</v>
      </c>
      <c r="O146" s="22" t="s">
        <v>302</v>
      </c>
      <c r="P146" s="22" t="s">
        <v>303</v>
      </c>
      <c r="Q146" s="22" t="s">
        <v>304</v>
      </c>
      <c r="R146" s="23">
        <v>4402</v>
      </c>
    </row>
    <row r="147" spans="1:18" x14ac:dyDescent="0.35">
      <c r="A147" s="24" t="s">
        <v>258</v>
      </c>
      <c r="B147" s="25" t="s">
        <v>259</v>
      </c>
      <c r="C147" s="25" t="s">
        <v>302</v>
      </c>
      <c r="D147" s="25" t="s">
        <v>302</v>
      </c>
      <c r="E147" s="25" t="s">
        <v>307</v>
      </c>
      <c r="F147" s="60"/>
      <c r="G147" s="26">
        <f t="shared" si="2"/>
        <v>4148</v>
      </c>
      <c r="H147" s="27">
        <v>0</v>
      </c>
      <c r="I147" s="28">
        <f>Table2[[#This Row],[EDU Reach Total]]/Table2[[#This Row],[EDU Target _Total]]</f>
        <v>0</v>
      </c>
      <c r="J147" s="29" t="s">
        <v>710</v>
      </c>
      <c r="K147" s="30" t="s">
        <v>717</v>
      </c>
      <c r="M147" s="31" t="s">
        <v>258</v>
      </c>
      <c r="N147" s="32" t="s">
        <v>259</v>
      </c>
      <c r="O147" s="32" t="s">
        <v>302</v>
      </c>
      <c r="P147" s="32" t="s">
        <v>308</v>
      </c>
      <c r="Q147" s="32" t="s">
        <v>309</v>
      </c>
      <c r="R147" s="33">
        <v>2559</v>
      </c>
    </row>
    <row r="148" spans="1:18" x14ac:dyDescent="0.35">
      <c r="A148" s="15" t="s">
        <v>258</v>
      </c>
      <c r="B148" s="16" t="s">
        <v>259</v>
      </c>
      <c r="C148" s="16" t="s">
        <v>302</v>
      </c>
      <c r="D148" s="16" t="s">
        <v>308</v>
      </c>
      <c r="E148" s="16" t="s">
        <v>309</v>
      </c>
      <c r="F148" s="60"/>
      <c r="G148" s="16">
        <f t="shared" si="2"/>
        <v>2559</v>
      </c>
      <c r="H148" s="17">
        <v>0</v>
      </c>
      <c r="I148" s="18">
        <f>Table2[[#This Row],[EDU Reach Total]]/Table2[[#This Row],[EDU Target _Total]]</f>
        <v>0</v>
      </c>
      <c r="J148" s="34" t="s">
        <v>710</v>
      </c>
      <c r="K148" s="20" t="s">
        <v>717</v>
      </c>
      <c r="M148" s="21" t="s">
        <v>258</v>
      </c>
      <c r="N148" s="22" t="s">
        <v>259</v>
      </c>
      <c r="O148" s="22" t="s">
        <v>302</v>
      </c>
      <c r="P148" s="22" t="s">
        <v>305</v>
      </c>
      <c r="Q148" s="22" t="s">
        <v>306</v>
      </c>
      <c r="R148" s="23">
        <v>2990</v>
      </c>
    </row>
    <row r="149" spans="1:18" x14ac:dyDescent="0.35">
      <c r="A149" s="24" t="s">
        <v>258</v>
      </c>
      <c r="B149" s="25" t="s">
        <v>259</v>
      </c>
      <c r="C149" s="25" t="s">
        <v>302</v>
      </c>
      <c r="D149" s="25" t="s">
        <v>310</v>
      </c>
      <c r="E149" s="25" t="s">
        <v>311</v>
      </c>
      <c r="F149" s="61"/>
      <c r="G149" s="26">
        <f t="shared" si="2"/>
        <v>2658</v>
      </c>
      <c r="H149" s="27">
        <v>0</v>
      </c>
      <c r="I149" s="28">
        <f>Table2[[#This Row],[EDU Reach Total]]/Table2[[#This Row],[EDU Target _Total]]</f>
        <v>0</v>
      </c>
      <c r="J149" s="29" t="s">
        <v>710</v>
      </c>
      <c r="K149" s="30" t="s">
        <v>717</v>
      </c>
      <c r="M149" s="31" t="s">
        <v>258</v>
      </c>
      <c r="N149" s="32" t="s">
        <v>259</v>
      </c>
      <c r="O149" s="32" t="s">
        <v>302</v>
      </c>
      <c r="P149" s="32" t="s">
        <v>310</v>
      </c>
      <c r="Q149" s="32" t="s">
        <v>311</v>
      </c>
      <c r="R149" s="33">
        <v>2658</v>
      </c>
    </row>
    <row r="150" spans="1:18" x14ac:dyDescent="0.35">
      <c r="A150" s="15" t="s">
        <v>258</v>
      </c>
      <c r="B150" s="16" t="s">
        <v>259</v>
      </c>
      <c r="C150" s="16" t="s">
        <v>312</v>
      </c>
      <c r="D150" s="16" t="s">
        <v>313</v>
      </c>
      <c r="E150" s="16" t="s">
        <v>314</v>
      </c>
      <c r="F150" s="60"/>
      <c r="G150" s="16">
        <f t="shared" si="2"/>
        <v>4226</v>
      </c>
      <c r="H150" s="17">
        <v>0</v>
      </c>
      <c r="I150" s="18">
        <f>Table2[[#This Row],[EDU Reach Total]]/Table2[[#This Row],[EDU Target _Total]]</f>
        <v>0</v>
      </c>
      <c r="J150" s="34" t="s">
        <v>711</v>
      </c>
      <c r="K150" s="20" t="s">
        <v>717</v>
      </c>
      <c r="M150" s="21" t="s">
        <v>258</v>
      </c>
      <c r="N150" s="22" t="s">
        <v>259</v>
      </c>
      <c r="O150" s="22" t="s">
        <v>312</v>
      </c>
      <c r="P150" s="22" t="s">
        <v>312</v>
      </c>
      <c r="Q150" s="22" t="s">
        <v>315</v>
      </c>
      <c r="R150" s="23">
        <v>4190</v>
      </c>
    </row>
    <row r="151" spans="1:18" x14ac:dyDescent="0.35">
      <c r="A151" s="24" t="s">
        <v>258</v>
      </c>
      <c r="B151" s="25" t="s">
        <v>259</v>
      </c>
      <c r="C151" s="25" t="s">
        <v>312</v>
      </c>
      <c r="D151" s="25" t="s">
        <v>312</v>
      </c>
      <c r="E151" s="25" t="s">
        <v>315</v>
      </c>
      <c r="F151" s="60"/>
      <c r="G151" s="26">
        <f t="shared" si="2"/>
        <v>4190</v>
      </c>
      <c r="H151" s="27">
        <v>0</v>
      </c>
      <c r="I151" s="28">
        <f>Table2[[#This Row],[EDU Reach Total]]/Table2[[#This Row],[EDU Target _Total]]</f>
        <v>0</v>
      </c>
      <c r="J151" s="29" t="s">
        <v>711</v>
      </c>
      <c r="K151" s="30" t="s">
        <v>717</v>
      </c>
      <c r="M151" s="31" t="s">
        <v>258</v>
      </c>
      <c r="N151" s="32" t="s">
        <v>259</v>
      </c>
      <c r="O151" s="32" t="s">
        <v>312</v>
      </c>
      <c r="P151" s="32" t="s">
        <v>313</v>
      </c>
      <c r="Q151" s="32" t="s">
        <v>314</v>
      </c>
      <c r="R151" s="33">
        <v>4226</v>
      </c>
    </row>
    <row r="152" spans="1:18" x14ac:dyDescent="0.35">
      <c r="A152" s="15" t="s">
        <v>316</v>
      </c>
      <c r="B152" s="16" t="s">
        <v>317</v>
      </c>
      <c r="C152" s="16" t="s">
        <v>318</v>
      </c>
      <c r="D152" s="16" t="s">
        <v>319</v>
      </c>
      <c r="E152" s="16" t="s">
        <v>320</v>
      </c>
      <c r="F152" s="60"/>
      <c r="G152" s="16">
        <f t="shared" si="2"/>
        <v>2517</v>
      </c>
      <c r="H152" s="17">
        <f>VLOOKUP(Table2[Township Pcode],$T$4:$U$62,2,FALSE)</f>
        <v>1688</v>
      </c>
      <c r="I152" s="18">
        <f>Table2[[#This Row],[EDU Reach Total]]/Table2[[#This Row],[EDU Target _Total]]</f>
        <v>0.67063965037743345</v>
      </c>
      <c r="J152" s="34" t="s">
        <v>711</v>
      </c>
      <c r="K152" s="20" t="s">
        <v>714</v>
      </c>
      <c r="M152" s="21" t="s">
        <v>316</v>
      </c>
      <c r="N152" s="22" t="s">
        <v>317</v>
      </c>
      <c r="O152" s="22" t="s">
        <v>318</v>
      </c>
      <c r="P152" s="22" t="s">
        <v>318</v>
      </c>
      <c r="Q152" s="22" t="s">
        <v>323</v>
      </c>
      <c r="R152" s="23">
        <v>6192</v>
      </c>
    </row>
    <row r="153" spans="1:18" x14ac:dyDescent="0.35">
      <c r="A153" s="24" t="s">
        <v>316</v>
      </c>
      <c r="B153" s="25" t="s">
        <v>317</v>
      </c>
      <c r="C153" s="25" t="s">
        <v>318</v>
      </c>
      <c r="D153" s="25" t="s">
        <v>321</v>
      </c>
      <c r="E153" s="25" t="s">
        <v>322</v>
      </c>
      <c r="F153" s="60"/>
      <c r="G153" s="26">
        <f t="shared" si="2"/>
        <v>4035</v>
      </c>
      <c r="H153" s="27">
        <f>VLOOKUP(Table2[Township Pcode],$T$4:$U$62,2,FALSE)</f>
        <v>1974</v>
      </c>
      <c r="I153" s="28">
        <f>Table2[[#This Row],[EDU Reach Total]]/Table2[[#This Row],[EDU Target _Total]]</f>
        <v>0.48921933085501856</v>
      </c>
      <c r="J153" s="29" t="s">
        <v>711</v>
      </c>
      <c r="K153" s="30" t="s">
        <v>714</v>
      </c>
      <c r="M153" s="31" t="s">
        <v>316</v>
      </c>
      <c r="N153" s="32" t="s">
        <v>317</v>
      </c>
      <c r="O153" s="32" t="s">
        <v>318</v>
      </c>
      <c r="P153" s="32" t="s">
        <v>321</v>
      </c>
      <c r="Q153" s="32" t="s">
        <v>322</v>
      </c>
      <c r="R153" s="33">
        <v>4035</v>
      </c>
    </row>
    <row r="154" spans="1:18" x14ac:dyDescent="0.35">
      <c r="A154" s="15" t="s">
        <v>316</v>
      </c>
      <c r="B154" s="16" t="s">
        <v>317</v>
      </c>
      <c r="C154" s="16" t="s">
        <v>318</v>
      </c>
      <c r="D154" s="16" t="s">
        <v>318</v>
      </c>
      <c r="E154" s="16" t="s">
        <v>323</v>
      </c>
      <c r="F154" s="60"/>
      <c r="G154" s="16">
        <f t="shared" si="2"/>
        <v>6192</v>
      </c>
      <c r="H154" s="17">
        <f>VLOOKUP(Table2[Township Pcode],$T$4:$U$62,2,FALSE)</f>
        <v>16836</v>
      </c>
      <c r="I154" s="18">
        <f>Table2[[#This Row],[EDU Reach Total]]/Table2[[#This Row],[EDU Target _Total]]</f>
        <v>2.7189922480620154</v>
      </c>
      <c r="J154" s="34" t="s">
        <v>711</v>
      </c>
      <c r="K154" s="20" t="s">
        <v>714</v>
      </c>
      <c r="M154" s="21" t="s">
        <v>316</v>
      </c>
      <c r="N154" s="22" t="s">
        <v>317</v>
      </c>
      <c r="O154" s="22" t="s">
        <v>318</v>
      </c>
      <c r="P154" s="22" t="s">
        <v>319</v>
      </c>
      <c r="Q154" s="22" t="s">
        <v>320</v>
      </c>
      <c r="R154" s="23">
        <v>2517</v>
      </c>
    </row>
    <row r="155" spans="1:18" x14ac:dyDescent="0.35">
      <c r="A155" s="24" t="s">
        <v>316</v>
      </c>
      <c r="B155" s="25" t="s">
        <v>317</v>
      </c>
      <c r="C155" s="25" t="s">
        <v>318</v>
      </c>
      <c r="D155" s="25" t="s">
        <v>324</v>
      </c>
      <c r="E155" s="25" t="s">
        <v>325</v>
      </c>
      <c r="F155" s="60"/>
      <c r="G155" s="26">
        <f t="shared" si="2"/>
        <v>3931</v>
      </c>
      <c r="H155" s="27">
        <f>VLOOKUP(Table2[Township Pcode],$T$4:$U$62,2,FALSE)</f>
        <v>1699</v>
      </c>
      <c r="I155" s="28">
        <f>Table2[[#This Row],[EDU Reach Total]]/Table2[[#This Row],[EDU Target _Total]]</f>
        <v>0.43220554566268127</v>
      </c>
      <c r="J155" s="29" t="s">
        <v>711</v>
      </c>
      <c r="K155" s="30" t="s">
        <v>714</v>
      </c>
      <c r="M155" s="31" t="s">
        <v>316</v>
      </c>
      <c r="N155" s="32" t="s">
        <v>317</v>
      </c>
      <c r="O155" s="32" t="s">
        <v>318</v>
      </c>
      <c r="P155" s="32" t="s">
        <v>326</v>
      </c>
      <c r="Q155" s="32" t="s">
        <v>327</v>
      </c>
      <c r="R155" s="33">
        <v>3514</v>
      </c>
    </row>
    <row r="156" spans="1:18" x14ac:dyDescent="0.35">
      <c r="A156" s="15" t="s">
        <v>316</v>
      </c>
      <c r="B156" s="16" t="s">
        <v>317</v>
      </c>
      <c r="C156" s="16" t="s">
        <v>318</v>
      </c>
      <c r="D156" s="16" t="s">
        <v>326</v>
      </c>
      <c r="E156" s="16" t="s">
        <v>327</v>
      </c>
      <c r="F156" s="60"/>
      <c r="G156" s="16">
        <f t="shared" si="2"/>
        <v>3514</v>
      </c>
      <c r="H156" s="17">
        <f>VLOOKUP(Table2[Township Pcode],$T$4:$U$62,2,FALSE)</f>
        <v>502</v>
      </c>
      <c r="I156" s="18">
        <f>Table2[[#This Row],[EDU Reach Total]]/Table2[[#This Row],[EDU Target _Total]]</f>
        <v>0.14285714285714285</v>
      </c>
      <c r="J156" s="34" t="s">
        <v>711</v>
      </c>
      <c r="K156" s="20" t="s">
        <v>714</v>
      </c>
      <c r="M156" s="21" t="s">
        <v>316</v>
      </c>
      <c r="N156" s="22" t="s">
        <v>317</v>
      </c>
      <c r="O156" s="22" t="s">
        <v>318</v>
      </c>
      <c r="P156" s="22" t="s">
        <v>324</v>
      </c>
      <c r="Q156" s="22" t="s">
        <v>325</v>
      </c>
      <c r="R156" s="23">
        <v>3931</v>
      </c>
    </row>
    <row r="157" spans="1:18" x14ac:dyDescent="0.35">
      <c r="A157" s="24" t="s">
        <v>316</v>
      </c>
      <c r="B157" s="25" t="s">
        <v>317</v>
      </c>
      <c r="C157" s="25" t="s">
        <v>318</v>
      </c>
      <c r="D157" s="25" t="s">
        <v>328</v>
      </c>
      <c r="E157" s="25" t="s">
        <v>329</v>
      </c>
      <c r="F157" s="60"/>
      <c r="G157" s="26">
        <f t="shared" si="2"/>
        <v>5849</v>
      </c>
      <c r="H157" s="27">
        <v>0</v>
      </c>
      <c r="I157" s="28">
        <f>Table2[[#This Row],[EDU Reach Total]]/Table2[[#This Row],[EDU Target _Total]]</f>
        <v>0</v>
      </c>
      <c r="J157" s="29" t="s">
        <v>711</v>
      </c>
      <c r="K157" s="30" t="s">
        <v>714</v>
      </c>
      <c r="M157" s="31" t="s">
        <v>316</v>
      </c>
      <c r="N157" s="32" t="s">
        <v>317</v>
      </c>
      <c r="O157" s="32" t="s">
        <v>318</v>
      </c>
      <c r="P157" s="32" t="s">
        <v>328</v>
      </c>
      <c r="Q157" s="32" t="s">
        <v>329</v>
      </c>
      <c r="R157" s="33">
        <v>5849</v>
      </c>
    </row>
    <row r="158" spans="1:18" x14ac:dyDescent="0.35">
      <c r="A158" s="15" t="s">
        <v>316</v>
      </c>
      <c r="B158" s="16" t="s">
        <v>317</v>
      </c>
      <c r="C158" s="16" t="s">
        <v>330</v>
      </c>
      <c r="D158" s="16" t="s">
        <v>331</v>
      </c>
      <c r="E158" s="16" t="s">
        <v>332</v>
      </c>
      <c r="F158" s="61"/>
      <c r="G158" s="16">
        <f t="shared" si="2"/>
        <v>4260</v>
      </c>
      <c r="H158" s="17">
        <f>VLOOKUP(Table2[Township Pcode],$T$4:$U$62,2,FALSE)</f>
        <v>758</v>
      </c>
      <c r="I158" s="18">
        <f>Table2[[#This Row],[EDU Reach Total]]/Table2[[#This Row],[EDU Target _Total]]</f>
        <v>0.17793427230046949</v>
      </c>
      <c r="J158" s="34" t="s">
        <v>710</v>
      </c>
      <c r="K158" s="20" t="s">
        <v>714</v>
      </c>
      <c r="M158" s="21" t="s">
        <v>316</v>
      </c>
      <c r="N158" s="22" t="s">
        <v>317</v>
      </c>
      <c r="O158" s="22" t="s">
        <v>330</v>
      </c>
      <c r="P158" s="22" t="s">
        <v>330</v>
      </c>
      <c r="Q158" s="22" t="s">
        <v>337</v>
      </c>
      <c r="R158" s="23">
        <v>5095</v>
      </c>
    </row>
    <row r="159" spans="1:18" x14ac:dyDescent="0.35">
      <c r="A159" s="24" t="s">
        <v>316</v>
      </c>
      <c r="B159" s="25" t="s">
        <v>317</v>
      </c>
      <c r="C159" s="25" t="s">
        <v>330</v>
      </c>
      <c r="D159" s="25" t="s">
        <v>333</v>
      </c>
      <c r="E159" s="25" t="s">
        <v>334</v>
      </c>
      <c r="F159" s="61"/>
      <c r="G159" s="26">
        <f t="shared" si="2"/>
        <v>4094</v>
      </c>
      <c r="H159" s="27">
        <v>0</v>
      </c>
      <c r="I159" s="28">
        <f>Table2[[#This Row],[EDU Reach Total]]/Table2[[#This Row],[EDU Target _Total]]</f>
        <v>0</v>
      </c>
      <c r="J159" s="29" t="s">
        <v>710</v>
      </c>
      <c r="K159" s="30" t="s">
        <v>714</v>
      </c>
      <c r="M159" s="31" t="s">
        <v>316</v>
      </c>
      <c r="N159" s="32" t="s">
        <v>317</v>
      </c>
      <c r="O159" s="32" t="s">
        <v>330</v>
      </c>
      <c r="P159" s="32" t="s">
        <v>335</v>
      </c>
      <c r="Q159" s="32" t="s">
        <v>336</v>
      </c>
      <c r="R159" s="33">
        <v>4502</v>
      </c>
    </row>
    <row r="160" spans="1:18" x14ac:dyDescent="0.35">
      <c r="A160" s="15" t="s">
        <v>316</v>
      </c>
      <c r="B160" s="16" t="s">
        <v>317</v>
      </c>
      <c r="C160" s="16" t="s">
        <v>330</v>
      </c>
      <c r="D160" s="16" t="s">
        <v>335</v>
      </c>
      <c r="E160" s="16" t="s">
        <v>336</v>
      </c>
      <c r="F160" s="60"/>
      <c r="G160" s="16">
        <f t="shared" si="2"/>
        <v>4502</v>
      </c>
      <c r="H160" s="17">
        <v>0</v>
      </c>
      <c r="I160" s="18">
        <f>Table2[[#This Row],[EDU Reach Total]]/Table2[[#This Row],[EDU Target _Total]]</f>
        <v>0</v>
      </c>
      <c r="J160" s="34" t="s">
        <v>710</v>
      </c>
      <c r="K160" s="20" t="s">
        <v>714</v>
      </c>
      <c r="M160" s="21" t="s">
        <v>316</v>
      </c>
      <c r="N160" s="22" t="s">
        <v>317</v>
      </c>
      <c r="O160" s="22" t="s">
        <v>330</v>
      </c>
      <c r="P160" s="22" t="s">
        <v>333</v>
      </c>
      <c r="Q160" s="22" t="s">
        <v>334</v>
      </c>
      <c r="R160" s="23">
        <v>4094</v>
      </c>
    </row>
    <row r="161" spans="1:18" x14ac:dyDescent="0.35">
      <c r="A161" s="24" t="s">
        <v>316</v>
      </c>
      <c r="B161" s="25" t="s">
        <v>317</v>
      </c>
      <c r="C161" s="25" t="s">
        <v>330</v>
      </c>
      <c r="D161" s="25" t="s">
        <v>330</v>
      </c>
      <c r="E161" s="25" t="s">
        <v>337</v>
      </c>
      <c r="F161" s="61"/>
      <c r="G161" s="26">
        <f t="shared" si="2"/>
        <v>5095</v>
      </c>
      <c r="H161" s="27">
        <v>0</v>
      </c>
      <c r="I161" s="28">
        <f>Table2[[#This Row],[EDU Reach Total]]/Table2[[#This Row],[EDU Target _Total]]</f>
        <v>0</v>
      </c>
      <c r="J161" s="29" t="s">
        <v>710</v>
      </c>
      <c r="K161" s="30" t="s">
        <v>714</v>
      </c>
      <c r="M161" s="31" t="s">
        <v>316</v>
      </c>
      <c r="N161" s="32" t="s">
        <v>317</v>
      </c>
      <c r="O161" s="32" t="s">
        <v>330</v>
      </c>
      <c r="P161" s="32" t="s">
        <v>331</v>
      </c>
      <c r="Q161" s="32" t="s">
        <v>332</v>
      </c>
      <c r="R161" s="33">
        <v>4260</v>
      </c>
    </row>
    <row r="162" spans="1:18" x14ac:dyDescent="0.35">
      <c r="A162" s="15" t="s">
        <v>338</v>
      </c>
      <c r="B162" s="16" t="s">
        <v>339</v>
      </c>
      <c r="C162" s="16" t="s">
        <v>340</v>
      </c>
      <c r="D162" s="16" t="s">
        <v>341</v>
      </c>
      <c r="E162" s="16" t="s">
        <v>342</v>
      </c>
      <c r="F162" s="60"/>
      <c r="G162" s="16">
        <f t="shared" si="2"/>
        <v>83</v>
      </c>
      <c r="H162" s="17">
        <v>0</v>
      </c>
      <c r="I162" s="18">
        <f>Table2[[#This Row],[EDU Reach Total]]/Table2[[#This Row],[EDU Target _Total]]</f>
        <v>0</v>
      </c>
      <c r="J162" s="34" t="s">
        <v>710</v>
      </c>
      <c r="K162" s="20" t="s">
        <v>717</v>
      </c>
      <c r="M162" s="21" t="s">
        <v>338</v>
      </c>
      <c r="N162" s="22" t="s">
        <v>339</v>
      </c>
      <c r="O162" s="22" t="s">
        <v>340</v>
      </c>
      <c r="P162" s="22" t="s">
        <v>699</v>
      </c>
      <c r="Q162" s="22" t="s">
        <v>700</v>
      </c>
      <c r="R162" s="23">
        <v>179</v>
      </c>
    </row>
    <row r="163" spans="1:18" x14ac:dyDescent="0.35">
      <c r="A163" s="24" t="s">
        <v>338</v>
      </c>
      <c r="B163" s="25" t="s">
        <v>339</v>
      </c>
      <c r="C163" s="25" t="s">
        <v>340</v>
      </c>
      <c r="D163" s="25" t="s">
        <v>343</v>
      </c>
      <c r="E163" s="25" t="s">
        <v>344</v>
      </c>
      <c r="F163" s="60"/>
      <c r="G163" s="26">
        <f t="shared" si="2"/>
        <v>460</v>
      </c>
      <c r="H163" s="27">
        <v>0</v>
      </c>
      <c r="I163" s="28">
        <f>Table2[[#This Row],[EDU Reach Total]]/Table2[[#This Row],[EDU Target _Total]]</f>
        <v>0</v>
      </c>
      <c r="J163" s="29" t="s">
        <v>710</v>
      </c>
      <c r="K163" s="30" t="s">
        <v>717</v>
      </c>
      <c r="M163" s="31" t="s">
        <v>338</v>
      </c>
      <c r="N163" s="32" t="s">
        <v>339</v>
      </c>
      <c r="O163" s="32" t="s">
        <v>340</v>
      </c>
      <c r="P163" s="32" t="s">
        <v>341</v>
      </c>
      <c r="Q163" s="32" t="s">
        <v>342</v>
      </c>
      <c r="R163" s="33">
        <v>83</v>
      </c>
    </row>
    <row r="164" spans="1:18" x14ac:dyDescent="0.35">
      <c r="A164" s="15" t="s">
        <v>338</v>
      </c>
      <c r="B164" s="16" t="s">
        <v>339</v>
      </c>
      <c r="C164" s="16" t="s">
        <v>340</v>
      </c>
      <c r="D164" s="16" t="s">
        <v>345</v>
      </c>
      <c r="E164" s="16" t="s">
        <v>346</v>
      </c>
      <c r="F164" s="60"/>
      <c r="G164" s="16">
        <f t="shared" si="2"/>
        <v>303</v>
      </c>
      <c r="H164" s="17">
        <v>0</v>
      </c>
      <c r="I164" s="18">
        <f>Table2[[#This Row],[EDU Reach Total]]/Table2[[#This Row],[EDU Target _Total]]</f>
        <v>0</v>
      </c>
      <c r="J164" s="34" t="s">
        <v>710</v>
      </c>
      <c r="K164" s="20" t="s">
        <v>717</v>
      </c>
      <c r="M164" s="21" t="s">
        <v>338</v>
      </c>
      <c r="N164" s="22" t="s">
        <v>339</v>
      </c>
      <c r="O164" s="22" t="s">
        <v>340</v>
      </c>
      <c r="P164" s="22" t="s">
        <v>345</v>
      </c>
      <c r="Q164" s="22" t="s">
        <v>346</v>
      </c>
      <c r="R164" s="23">
        <v>303</v>
      </c>
    </row>
    <row r="165" spans="1:18" x14ac:dyDescent="0.35">
      <c r="A165" s="24" t="s">
        <v>338</v>
      </c>
      <c r="B165" s="25" t="s">
        <v>339</v>
      </c>
      <c r="C165" s="25" t="s">
        <v>347</v>
      </c>
      <c r="D165" s="25" t="s">
        <v>348</v>
      </c>
      <c r="E165" s="25" t="s">
        <v>349</v>
      </c>
      <c r="F165" s="60"/>
      <c r="G165" s="26">
        <f t="shared" si="2"/>
        <v>132</v>
      </c>
      <c r="H165" s="27">
        <v>0</v>
      </c>
      <c r="I165" s="28">
        <f>Table2[[#This Row],[EDU Reach Total]]/Table2[[#This Row],[EDU Target _Total]]</f>
        <v>0</v>
      </c>
      <c r="J165" s="29" t="s">
        <v>711</v>
      </c>
      <c r="K165" s="30" t="s">
        <v>717</v>
      </c>
      <c r="M165" s="31" t="s">
        <v>338</v>
      </c>
      <c r="N165" s="32" t="s">
        <v>339</v>
      </c>
      <c r="O165" s="32" t="s">
        <v>340</v>
      </c>
      <c r="P165" s="32" t="s">
        <v>343</v>
      </c>
      <c r="Q165" s="32" t="s">
        <v>344</v>
      </c>
      <c r="R165" s="33">
        <v>460</v>
      </c>
    </row>
    <row r="166" spans="1:18" x14ac:dyDescent="0.35">
      <c r="A166" s="15" t="s">
        <v>338</v>
      </c>
      <c r="B166" s="16" t="s">
        <v>339</v>
      </c>
      <c r="C166" s="16" t="s">
        <v>347</v>
      </c>
      <c r="D166" s="16" t="s">
        <v>350</v>
      </c>
      <c r="E166" s="16" t="s">
        <v>351</v>
      </c>
      <c r="F166" s="60"/>
      <c r="G166" s="16">
        <f t="shared" si="2"/>
        <v>188</v>
      </c>
      <c r="H166" s="17">
        <v>0</v>
      </c>
      <c r="I166" s="18">
        <f>Table2[[#This Row],[EDU Reach Total]]/Table2[[#This Row],[EDU Target _Total]]</f>
        <v>0</v>
      </c>
      <c r="J166" s="34" t="s">
        <v>711</v>
      </c>
      <c r="K166" s="20" t="s">
        <v>717</v>
      </c>
      <c r="M166" s="21" t="s">
        <v>338</v>
      </c>
      <c r="N166" s="22" t="s">
        <v>339</v>
      </c>
      <c r="O166" s="22" t="s">
        <v>347</v>
      </c>
      <c r="P166" s="22" t="s">
        <v>701</v>
      </c>
      <c r="Q166" s="22" t="s">
        <v>702</v>
      </c>
      <c r="R166" s="23">
        <v>180</v>
      </c>
    </row>
    <row r="167" spans="1:18" x14ac:dyDescent="0.35">
      <c r="A167" s="24" t="s">
        <v>352</v>
      </c>
      <c r="B167" s="25" t="s">
        <v>353</v>
      </c>
      <c r="C167" s="25" t="s">
        <v>354</v>
      </c>
      <c r="D167" s="25" t="s">
        <v>355</v>
      </c>
      <c r="E167" s="25" t="s">
        <v>356</v>
      </c>
      <c r="F167" s="61"/>
      <c r="G167" s="26">
        <f t="shared" si="2"/>
        <v>1694</v>
      </c>
      <c r="H167" s="27">
        <v>0</v>
      </c>
      <c r="I167" s="28">
        <f>Table2[[#This Row],[EDU Reach Total]]/Table2[[#This Row],[EDU Target _Total]]</f>
        <v>0</v>
      </c>
      <c r="J167" s="29" t="s">
        <v>710</v>
      </c>
      <c r="K167" s="30" t="s">
        <v>716</v>
      </c>
      <c r="M167" s="31" t="s">
        <v>338</v>
      </c>
      <c r="N167" s="32" t="s">
        <v>339</v>
      </c>
      <c r="O167" s="32" t="s">
        <v>347</v>
      </c>
      <c r="P167" s="32" t="s">
        <v>703</v>
      </c>
      <c r="Q167" s="32" t="s">
        <v>704</v>
      </c>
      <c r="R167" s="33">
        <v>351</v>
      </c>
    </row>
    <row r="168" spans="1:18" x14ac:dyDescent="0.35">
      <c r="A168" s="15" t="s">
        <v>352</v>
      </c>
      <c r="B168" s="16" t="s">
        <v>353</v>
      </c>
      <c r="C168" s="16" t="s">
        <v>354</v>
      </c>
      <c r="D168" s="16" t="s">
        <v>354</v>
      </c>
      <c r="E168" s="16" t="s">
        <v>357</v>
      </c>
      <c r="F168" s="61"/>
      <c r="G168" s="16">
        <f t="shared" si="2"/>
        <v>1096</v>
      </c>
      <c r="H168" s="17">
        <v>0</v>
      </c>
      <c r="I168" s="18">
        <f>Table2[[#This Row],[EDU Reach Total]]/Table2[[#This Row],[EDU Target _Total]]</f>
        <v>0</v>
      </c>
      <c r="J168" s="34" t="s">
        <v>710</v>
      </c>
      <c r="K168" s="20" t="s">
        <v>716</v>
      </c>
      <c r="M168" s="21" t="s">
        <v>338</v>
      </c>
      <c r="N168" s="22" t="s">
        <v>339</v>
      </c>
      <c r="O168" s="22" t="s">
        <v>347</v>
      </c>
      <c r="P168" s="22" t="s">
        <v>350</v>
      </c>
      <c r="Q168" s="22" t="s">
        <v>351</v>
      </c>
      <c r="R168" s="23">
        <v>188</v>
      </c>
    </row>
    <row r="169" spans="1:18" x14ac:dyDescent="0.35">
      <c r="A169" s="24" t="s">
        <v>352</v>
      </c>
      <c r="B169" s="25" t="s">
        <v>353</v>
      </c>
      <c r="C169" s="25" t="s">
        <v>354</v>
      </c>
      <c r="D169" s="25" t="s">
        <v>358</v>
      </c>
      <c r="E169" s="25" t="s">
        <v>359</v>
      </c>
      <c r="F169" s="61"/>
      <c r="G169" s="26">
        <f t="shared" si="2"/>
        <v>282</v>
      </c>
      <c r="H169" s="27">
        <v>0</v>
      </c>
      <c r="I169" s="28">
        <f>Table2[[#This Row],[EDU Reach Total]]/Table2[[#This Row],[EDU Target _Total]]</f>
        <v>0</v>
      </c>
      <c r="J169" s="29" t="s">
        <v>710</v>
      </c>
      <c r="K169" s="30" t="s">
        <v>716</v>
      </c>
      <c r="M169" s="31" t="s">
        <v>338</v>
      </c>
      <c r="N169" s="32" t="s">
        <v>339</v>
      </c>
      <c r="O169" s="32" t="s">
        <v>347</v>
      </c>
      <c r="P169" s="32" t="s">
        <v>348</v>
      </c>
      <c r="Q169" s="32" t="s">
        <v>349</v>
      </c>
      <c r="R169" s="33">
        <v>132</v>
      </c>
    </row>
    <row r="170" spans="1:18" x14ac:dyDescent="0.35">
      <c r="A170" s="15" t="s">
        <v>352</v>
      </c>
      <c r="B170" s="16" t="s">
        <v>353</v>
      </c>
      <c r="C170" s="16" t="s">
        <v>354</v>
      </c>
      <c r="D170" s="16" t="s">
        <v>360</v>
      </c>
      <c r="E170" s="16" t="s">
        <v>361</v>
      </c>
      <c r="F170" s="61"/>
      <c r="G170" s="16">
        <f t="shared" si="2"/>
        <v>485</v>
      </c>
      <c r="H170" s="17">
        <v>0</v>
      </c>
      <c r="I170" s="18">
        <f>Table2[[#This Row],[EDU Reach Total]]/Table2[[#This Row],[EDU Target _Total]]</f>
        <v>0</v>
      </c>
      <c r="J170" s="34" t="s">
        <v>710</v>
      </c>
      <c r="K170" s="20" t="s">
        <v>716</v>
      </c>
      <c r="M170" s="21" t="s">
        <v>352</v>
      </c>
      <c r="N170" s="22" t="s">
        <v>353</v>
      </c>
      <c r="O170" s="22" t="s">
        <v>354</v>
      </c>
      <c r="P170" s="22" t="s">
        <v>354</v>
      </c>
      <c r="Q170" s="22" t="s">
        <v>357</v>
      </c>
      <c r="R170" s="23">
        <v>1096</v>
      </c>
    </row>
    <row r="171" spans="1:18" x14ac:dyDescent="0.35">
      <c r="A171" s="24" t="s">
        <v>352</v>
      </c>
      <c r="B171" s="25" t="s">
        <v>353</v>
      </c>
      <c r="C171" s="25" t="s">
        <v>362</v>
      </c>
      <c r="D171" s="25" t="s">
        <v>363</v>
      </c>
      <c r="E171" s="25" t="s">
        <v>364</v>
      </c>
      <c r="F171" s="61"/>
      <c r="G171" s="26">
        <f t="shared" si="2"/>
        <v>45837</v>
      </c>
      <c r="H171" s="27">
        <f>VLOOKUP(Table2[Township Pcode],$T$4:$U$62,2,FALSE)</f>
        <v>3058</v>
      </c>
      <c r="I171" s="28">
        <f>Table2[[#This Row],[EDU Reach Total]]/Table2[[#This Row],[EDU Target _Total]]</f>
        <v>6.6714662826973845E-2</v>
      </c>
      <c r="J171" s="29" t="s">
        <v>710</v>
      </c>
      <c r="K171" s="30" t="s">
        <v>716</v>
      </c>
      <c r="M171" s="31" t="s">
        <v>352</v>
      </c>
      <c r="N171" s="32" t="s">
        <v>353</v>
      </c>
      <c r="O171" s="32" t="s">
        <v>354</v>
      </c>
      <c r="P171" s="32" t="s">
        <v>358</v>
      </c>
      <c r="Q171" s="32" t="s">
        <v>359</v>
      </c>
      <c r="R171" s="33">
        <v>282</v>
      </c>
    </row>
    <row r="172" spans="1:18" x14ac:dyDescent="0.35">
      <c r="A172" s="15" t="s">
        <v>352</v>
      </c>
      <c r="B172" s="16" t="s">
        <v>353</v>
      </c>
      <c r="C172" s="16" t="s">
        <v>362</v>
      </c>
      <c r="D172" s="16" t="s">
        <v>362</v>
      </c>
      <c r="E172" s="16" t="s">
        <v>365</v>
      </c>
      <c r="F172" s="61"/>
      <c r="G172" s="16">
        <f t="shared" si="2"/>
        <v>21575</v>
      </c>
      <c r="H172" s="17">
        <f>VLOOKUP(Table2[Township Pcode],$T$4:$U$62,2,FALSE)</f>
        <v>783</v>
      </c>
      <c r="I172" s="18">
        <f>Table2[[#This Row],[EDU Reach Total]]/Table2[[#This Row],[EDU Target _Total]]</f>
        <v>3.6292004634994206E-2</v>
      </c>
      <c r="J172" s="34" t="s">
        <v>710</v>
      </c>
      <c r="K172" s="20" t="s">
        <v>716</v>
      </c>
      <c r="M172" s="21" t="s">
        <v>352</v>
      </c>
      <c r="N172" s="22" t="s">
        <v>353</v>
      </c>
      <c r="O172" s="22" t="s">
        <v>354</v>
      </c>
      <c r="P172" s="22" t="s">
        <v>360</v>
      </c>
      <c r="Q172" s="22" t="s">
        <v>361</v>
      </c>
      <c r="R172" s="23">
        <v>485</v>
      </c>
    </row>
    <row r="173" spans="1:18" x14ac:dyDescent="0.35">
      <c r="A173" s="24" t="s">
        <v>352</v>
      </c>
      <c r="B173" s="25" t="s">
        <v>353</v>
      </c>
      <c r="C173" s="25" t="s">
        <v>366</v>
      </c>
      <c r="D173" s="25" t="s">
        <v>367</v>
      </c>
      <c r="E173" s="25" t="s">
        <v>368</v>
      </c>
      <c r="F173" s="61"/>
      <c r="G173" s="26">
        <f t="shared" si="2"/>
        <v>22739</v>
      </c>
      <c r="H173" s="27">
        <v>0</v>
      </c>
      <c r="I173" s="28">
        <f>Table2[[#This Row],[EDU Reach Total]]/Table2[[#This Row],[EDU Target _Total]]</f>
        <v>0</v>
      </c>
      <c r="J173" s="29" t="s">
        <v>710</v>
      </c>
      <c r="K173" s="30" t="s">
        <v>716</v>
      </c>
      <c r="M173" s="31" t="s">
        <v>352</v>
      </c>
      <c r="N173" s="32" t="s">
        <v>353</v>
      </c>
      <c r="O173" s="32" t="s">
        <v>354</v>
      </c>
      <c r="P173" s="32" t="s">
        <v>355</v>
      </c>
      <c r="Q173" s="32" t="s">
        <v>356</v>
      </c>
      <c r="R173" s="33">
        <v>1694</v>
      </c>
    </row>
    <row r="174" spans="1:18" x14ac:dyDescent="0.35">
      <c r="A174" s="15" t="s">
        <v>352</v>
      </c>
      <c r="B174" s="16" t="s">
        <v>353</v>
      </c>
      <c r="C174" s="16" t="s">
        <v>366</v>
      </c>
      <c r="D174" s="16" t="s">
        <v>369</v>
      </c>
      <c r="E174" s="16" t="s">
        <v>370</v>
      </c>
      <c r="F174" s="61"/>
      <c r="G174" s="16">
        <f t="shared" si="2"/>
        <v>10641</v>
      </c>
      <c r="H174" s="17">
        <f>VLOOKUP(Table2[Township Pcode],$T$4:$U$62,2,FALSE)</f>
        <v>563</v>
      </c>
      <c r="I174" s="18">
        <f>Table2[[#This Row],[EDU Reach Total]]/Table2[[#This Row],[EDU Target _Total]]</f>
        <v>5.2908561225448736E-2</v>
      </c>
      <c r="J174" s="34" t="s">
        <v>710</v>
      </c>
      <c r="K174" s="20" t="s">
        <v>716</v>
      </c>
      <c r="M174" s="21" t="s">
        <v>352</v>
      </c>
      <c r="N174" s="22" t="s">
        <v>353</v>
      </c>
      <c r="O174" s="22" t="s">
        <v>362</v>
      </c>
      <c r="P174" s="22" t="s">
        <v>362</v>
      </c>
      <c r="Q174" s="22" t="s">
        <v>365</v>
      </c>
      <c r="R174" s="23">
        <v>21575</v>
      </c>
    </row>
    <row r="175" spans="1:18" x14ac:dyDescent="0.35">
      <c r="A175" s="24" t="s">
        <v>352</v>
      </c>
      <c r="B175" s="25" t="s">
        <v>353</v>
      </c>
      <c r="C175" s="25" t="s">
        <v>366</v>
      </c>
      <c r="D175" s="25" t="s">
        <v>366</v>
      </c>
      <c r="E175" s="25" t="s">
        <v>371</v>
      </c>
      <c r="F175" s="61"/>
      <c r="G175" s="26">
        <f t="shared" si="2"/>
        <v>14814</v>
      </c>
      <c r="H175" s="27">
        <f>VLOOKUP(Table2[Township Pcode],$T$4:$U$62,2,FALSE)</f>
        <v>212</v>
      </c>
      <c r="I175" s="28">
        <f>Table2[[#This Row],[EDU Reach Total]]/Table2[[#This Row],[EDU Target _Total]]</f>
        <v>1.4310787093290131E-2</v>
      </c>
      <c r="J175" s="29" t="s">
        <v>710</v>
      </c>
      <c r="K175" s="30" t="s">
        <v>716</v>
      </c>
      <c r="M175" s="31" t="s">
        <v>352</v>
      </c>
      <c r="N175" s="32" t="s">
        <v>353</v>
      </c>
      <c r="O175" s="32" t="s">
        <v>362</v>
      </c>
      <c r="P175" s="32" t="s">
        <v>363</v>
      </c>
      <c r="Q175" s="32" t="s">
        <v>364</v>
      </c>
      <c r="R175" s="33">
        <v>45837</v>
      </c>
    </row>
    <row r="176" spans="1:18" x14ac:dyDescent="0.35">
      <c r="A176" s="15" t="s">
        <v>352</v>
      </c>
      <c r="B176" s="16" t="s">
        <v>353</v>
      </c>
      <c r="C176" s="16" t="s">
        <v>366</v>
      </c>
      <c r="D176" s="16" t="s">
        <v>372</v>
      </c>
      <c r="E176" s="16" t="s">
        <v>373</v>
      </c>
      <c r="F176" s="61"/>
      <c r="G176" s="16">
        <f t="shared" si="2"/>
        <v>2498</v>
      </c>
      <c r="H176" s="17">
        <v>0</v>
      </c>
      <c r="I176" s="18">
        <f>Table2[[#This Row],[EDU Reach Total]]/Table2[[#This Row],[EDU Target _Total]]</f>
        <v>0</v>
      </c>
      <c r="J176" s="34" t="s">
        <v>710</v>
      </c>
      <c r="K176" s="20" t="s">
        <v>716</v>
      </c>
      <c r="M176" s="21" t="s">
        <v>352</v>
      </c>
      <c r="N176" s="22" t="s">
        <v>353</v>
      </c>
      <c r="O176" s="22" t="s">
        <v>366</v>
      </c>
      <c r="P176" s="22" t="s">
        <v>366</v>
      </c>
      <c r="Q176" s="22" t="s">
        <v>371</v>
      </c>
      <c r="R176" s="23">
        <v>14814</v>
      </c>
    </row>
    <row r="177" spans="1:18" x14ac:dyDescent="0.35">
      <c r="A177" s="24" t="s">
        <v>352</v>
      </c>
      <c r="B177" s="25" t="s">
        <v>353</v>
      </c>
      <c r="C177" s="25" t="s">
        <v>374</v>
      </c>
      <c r="D177" s="25" t="s">
        <v>375</v>
      </c>
      <c r="E177" s="25" t="s">
        <v>376</v>
      </c>
      <c r="F177" s="61"/>
      <c r="G177" s="26">
        <f t="shared" si="2"/>
        <v>11972</v>
      </c>
      <c r="H177" s="27">
        <f>VLOOKUP(Table2[Township Pcode],$T$4:$U$62,2,FALSE)</f>
        <v>6236</v>
      </c>
      <c r="I177" s="28">
        <f>Table2[[#This Row],[EDU Reach Total]]/Table2[[#This Row],[EDU Target _Total]]</f>
        <v>0.52088205813564981</v>
      </c>
      <c r="J177" s="29" t="s">
        <v>710</v>
      </c>
      <c r="K177" s="30" t="s">
        <v>716</v>
      </c>
      <c r="M177" s="31" t="s">
        <v>352</v>
      </c>
      <c r="N177" s="32" t="s">
        <v>353</v>
      </c>
      <c r="O177" s="32" t="s">
        <v>366</v>
      </c>
      <c r="P177" s="32" t="s">
        <v>367</v>
      </c>
      <c r="Q177" s="32" t="s">
        <v>368</v>
      </c>
      <c r="R177" s="33">
        <v>22739</v>
      </c>
    </row>
    <row r="178" spans="1:18" x14ac:dyDescent="0.35">
      <c r="A178" s="15" t="s">
        <v>352</v>
      </c>
      <c r="B178" s="16" t="s">
        <v>353</v>
      </c>
      <c r="C178" s="16" t="s">
        <v>374</v>
      </c>
      <c r="D178" s="16" t="s">
        <v>377</v>
      </c>
      <c r="E178" s="16" t="s">
        <v>378</v>
      </c>
      <c r="F178" s="61"/>
      <c r="G178" s="16">
        <f t="shared" si="2"/>
        <v>2003</v>
      </c>
      <c r="H178" s="17">
        <v>0</v>
      </c>
      <c r="I178" s="18">
        <f>Table2[[#This Row],[EDU Reach Total]]/Table2[[#This Row],[EDU Target _Total]]</f>
        <v>0</v>
      </c>
      <c r="J178" s="34" t="s">
        <v>710</v>
      </c>
      <c r="K178" s="20" t="s">
        <v>716</v>
      </c>
      <c r="M178" s="21" t="s">
        <v>352</v>
      </c>
      <c r="N178" s="22" t="s">
        <v>353</v>
      </c>
      <c r="O178" s="22" t="s">
        <v>366</v>
      </c>
      <c r="P178" s="22" t="s">
        <v>369</v>
      </c>
      <c r="Q178" s="22" t="s">
        <v>370</v>
      </c>
      <c r="R178" s="23">
        <v>10641</v>
      </c>
    </row>
    <row r="179" spans="1:18" x14ac:dyDescent="0.35">
      <c r="A179" s="24" t="s">
        <v>352</v>
      </c>
      <c r="B179" s="25" t="s">
        <v>353</v>
      </c>
      <c r="C179" s="25" t="s">
        <v>374</v>
      </c>
      <c r="D179" s="25" t="s">
        <v>379</v>
      </c>
      <c r="E179" s="25" t="s">
        <v>380</v>
      </c>
      <c r="F179" s="61"/>
      <c r="G179" s="26">
        <f t="shared" si="2"/>
        <v>9262</v>
      </c>
      <c r="H179" s="27">
        <v>0</v>
      </c>
      <c r="I179" s="28">
        <f>Table2[[#This Row],[EDU Reach Total]]/Table2[[#This Row],[EDU Target _Total]]</f>
        <v>0</v>
      </c>
      <c r="J179" s="29" t="s">
        <v>710</v>
      </c>
      <c r="K179" s="30" t="s">
        <v>716</v>
      </c>
      <c r="M179" s="31" t="s">
        <v>352</v>
      </c>
      <c r="N179" s="32" t="s">
        <v>353</v>
      </c>
      <c r="O179" s="32" t="s">
        <v>366</v>
      </c>
      <c r="P179" s="32" t="s">
        <v>372</v>
      </c>
      <c r="Q179" s="32" t="s">
        <v>373</v>
      </c>
      <c r="R179" s="33">
        <v>2498</v>
      </c>
    </row>
    <row r="180" spans="1:18" x14ac:dyDescent="0.35">
      <c r="A180" s="15" t="s">
        <v>352</v>
      </c>
      <c r="B180" s="16" t="s">
        <v>353</v>
      </c>
      <c r="C180" s="16" t="s">
        <v>374</v>
      </c>
      <c r="D180" s="16" t="s">
        <v>374</v>
      </c>
      <c r="E180" s="16" t="s">
        <v>381</v>
      </c>
      <c r="F180" s="61"/>
      <c r="G180" s="16">
        <f t="shared" si="2"/>
        <v>57107</v>
      </c>
      <c r="H180" s="17">
        <f>VLOOKUP(Table2[Township Pcode],$T$4:$U$62,2,FALSE)</f>
        <v>25606</v>
      </c>
      <c r="I180" s="18">
        <f>Table2[[#This Row],[EDU Reach Total]]/Table2[[#This Row],[EDU Target _Total]]</f>
        <v>0.44838636244243263</v>
      </c>
      <c r="J180" s="34" t="s">
        <v>710</v>
      </c>
      <c r="K180" s="20" t="s">
        <v>716</v>
      </c>
      <c r="M180" s="21" t="s">
        <v>352</v>
      </c>
      <c r="N180" s="22" t="s">
        <v>353</v>
      </c>
      <c r="O180" s="22" t="s">
        <v>374</v>
      </c>
      <c r="P180" s="22" t="s">
        <v>374</v>
      </c>
      <c r="Q180" s="22" t="s">
        <v>381</v>
      </c>
      <c r="R180" s="23">
        <v>57107</v>
      </c>
    </row>
    <row r="181" spans="1:18" x14ac:dyDescent="0.35">
      <c r="A181" s="24" t="s">
        <v>352</v>
      </c>
      <c r="B181" s="25" t="s">
        <v>353</v>
      </c>
      <c r="C181" s="25" t="s">
        <v>382</v>
      </c>
      <c r="D181" s="25" t="s">
        <v>383</v>
      </c>
      <c r="E181" s="25" t="s">
        <v>384</v>
      </c>
      <c r="F181" s="61"/>
      <c r="G181" s="26">
        <f t="shared" si="2"/>
        <v>327</v>
      </c>
      <c r="H181" s="27">
        <v>0</v>
      </c>
      <c r="I181" s="28">
        <f>Table2[[#This Row],[EDU Reach Total]]/Table2[[#This Row],[EDU Target _Total]]</f>
        <v>0</v>
      </c>
      <c r="J181" s="29" t="s">
        <v>710</v>
      </c>
      <c r="K181" s="30" t="s">
        <v>716</v>
      </c>
      <c r="M181" s="31" t="s">
        <v>352</v>
      </c>
      <c r="N181" s="32" t="s">
        <v>353</v>
      </c>
      <c r="O181" s="32" t="s">
        <v>374</v>
      </c>
      <c r="P181" s="32" t="s">
        <v>377</v>
      </c>
      <c r="Q181" s="32" t="s">
        <v>378</v>
      </c>
      <c r="R181" s="33">
        <v>2003</v>
      </c>
    </row>
    <row r="182" spans="1:18" x14ac:dyDescent="0.35">
      <c r="A182" s="15" t="s">
        <v>352</v>
      </c>
      <c r="B182" s="16" t="s">
        <v>353</v>
      </c>
      <c r="C182" s="16" t="s">
        <v>382</v>
      </c>
      <c r="D182" s="16" t="s">
        <v>382</v>
      </c>
      <c r="E182" s="16" t="s">
        <v>385</v>
      </c>
      <c r="F182" s="61"/>
      <c r="G182" s="16">
        <f t="shared" si="2"/>
        <v>662</v>
      </c>
      <c r="H182" s="17">
        <v>0</v>
      </c>
      <c r="I182" s="18">
        <f>Table2[[#This Row],[EDU Reach Total]]/Table2[[#This Row],[EDU Target _Total]]</f>
        <v>0</v>
      </c>
      <c r="J182" s="34" t="s">
        <v>710</v>
      </c>
      <c r="K182" s="20" t="s">
        <v>716</v>
      </c>
      <c r="M182" s="21" t="s">
        <v>352</v>
      </c>
      <c r="N182" s="22" t="s">
        <v>353</v>
      </c>
      <c r="O182" s="22" t="s">
        <v>374</v>
      </c>
      <c r="P182" s="22" t="s">
        <v>375</v>
      </c>
      <c r="Q182" s="22" t="s">
        <v>376</v>
      </c>
      <c r="R182" s="23">
        <v>11972</v>
      </c>
    </row>
    <row r="183" spans="1:18" x14ac:dyDescent="0.35">
      <c r="A183" s="24" t="s">
        <v>352</v>
      </c>
      <c r="B183" s="25" t="s">
        <v>353</v>
      </c>
      <c r="C183" s="25" t="s">
        <v>382</v>
      </c>
      <c r="D183" s="25" t="s">
        <v>386</v>
      </c>
      <c r="E183" s="25" t="s">
        <v>387</v>
      </c>
      <c r="F183" s="61"/>
      <c r="G183" s="26">
        <f t="shared" si="2"/>
        <v>785</v>
      </c>
      <c r="H183" s="27">
        <v>0</v>
      </c>
      <c r="I183" s="28">
        <f>Table2[[#This Row],[EDU Reach Total]]/Table2[[#This Row],[EDU Target _Total]]</f>
        <v>0</v>
      </c>
      <c r="J183" s="29" t="s">
        <v>710</v>
      </c>
      <c r="K183" s="30" t="s">
        <v>716</v>
      </c>
      <c r="M183" s="31" t="s">
        <v>352</v>
      </c>
      <c r="N183" s="32" t="s">
        <v>353</v>
      </c>
      <c r="O183" s="32" t="s">
        <v>374</v>
      </c>
      <c r="P183" s="32" t="s">
        <v>379</v>
      </c>
      <c r="Q183" s="32" t="s">
        <v>380</v>
      </c>
      <c r="R183" s="33">
        <v>9262</v>
      </c>
    </row>
    <row r="184" spans="1:18" x14ac:dyDescent="0.35">
      <c r="A184" s="15" t="s">
        <v>388</v>
      </c>
      <c r="B184" s="16" t="s">
        <v>389</v>
      </c>
      <c r="C184" s="16" t="s">
        <v>390</v>
      </c>
      <c r="D184" s="16" t="s">
        <v>390</v>
      </c>
      <c r="E184" s="16" t="s">
        <v>391</v>
      </c>
      <c r="F184" s="61"/>
      <c r="G184" s="16">
        <f t="shared" si="2"/>
        <v>1407</v>
      </c>
      <c r="H184" s="17">
        <v>0</v>
      </c>
      <c r="I184" s="18">
        <f>Table2[[#This Row],[EDU Reach Total]]/Table2[[#This Row],[EDU Target _Total]]</f>
        <v>0</v>
      </c>
      <c r="J184" s="34" t="s">
        <v>710</v>
      </c>
      <c r="K184" s="20" t="s">
        <v>716</v>
      </c>
      <c r="M184" s="21" t="s">
        <v>352</v>
      </c>
      <c r="N184" s="22" t="s">
        <v>353</v>
      </c>
      <c r="O184" s="22" t="s">
        <v>382</v>
      </c>
      <c r="P184" s="22" t="s">
        <v>382</v>
      </c>
      <c r="Q184" s="22" t="s">
        <v>385</v>
      </c>
      <c r="R184" s="23">
        <v>662</v>
      </c>
    </row>
    <row r="185" spans="1:18" x14ac:dyDescent="0.35">
      <c r="A185" s="24" t="s">
        <v>388</v>
      </c>
      <c r="B185" s="25" t="s">
        <v>389</v>
      </c>
      <c r="C185" s="25" t="s">
        <v>390</v>
      </c>
      <c r="D185" s="25" t="s">
        <v>392</v>
      </c>
      <c r="E185" s="25" t="s">
        <v>393</v>
      </c>
      <c r="F185" s="61"/>
      <c r="G185" s="26">
        <f t="shared" si="2"/>
        <v>8027</v>
      </c>
      <c r="H185" s="27">
        <v>0</v>
      </c>
      <c r="I185" s="28">
        <f>Table2[[#This Row],[EDU Reach Total]]/Table2[[#This Row],[EDU Target _Total]]</f>
        <v>0</v>
      </c>
      <c r="J185" s="29" t="s">
        <v>710</v>
      </c>
      <c r="K185" s="30" t="s">
        <v>716</v>
      </c>
      <c r="M185" s="31" t="s">
        <v>352</v>
      </c>
      <c r="N185" s="32" t="s">
        <v>353</v>
      </c>
      <c r="O185" s="32" t="s">
        <v>382</v>
      </c>
      <c r="P185" s="32" t="s">
        <v>386</v>
      </c>
      <c r="Q185" s="32" t="s">
        <v>387</v>
      </c>
      <c r="R185" s="33">
        <v>785</v>
      </c>
    </row>
    <row r="186" spans="1:18" x14ac:dyDescent="0.35">
      <c r="A186" s="15" t="s">
        <v>388</v>
      </c>
      <c r="B186" s="16" t="s">
        <v>389</v>
      </c>
      <c r="C186" s="16" t="s">
        <v>394</v>
      </c>
      <c r="D186" s="16" t="s">
        <v>394</v>
      </c>
      <c r="E186" s="16" t="s">
        <v>395</v>
      </c>
      <c r="F186" s="61"/>
      <c r="G186" s="16">
        <f t="shared" si="2"/>
        <v>13049</v>
      </c>
      <c r="H186" s="17">
        <f>VLOOKUP(Table2[Township Pcode],$T$4:$U$62,2,FALSE)</f>
        <v>3110</v>
      </c>
      <c r="I186" s="18">
        <f>Table2[[#This Row],[EDU Reach Total]]/Table2[[#This Row],[EDU Target _Total]]</f>
        <v>0.23833243926737682</v>
      </c>
      <c r="J186" s="34" t="s">
        <v>710</v>
      </c>
      <c r="K186" s="20" t="s">
        <v>716</v>
      </c>
      <c r="M186" s="21" t="s">
        <v>352</v>
      </c>
      <c r="N186" s="22" t="s">
        <v>353</v>
      </c>
      <c r="O186" s="22" t="s">
        <v>382</v>
      </c>
      <c r="P186" s="22" t="s">
        <v>383</v>
      </c>
      <c r="Q186" s="22" t="s">
        <v>384</v>
      </c>
      <c r="R186" s="23">
        <v>327</v>
      </c>
    </row>
    <row r="187" spans="1:18" x14ac:dyDescent="0.35">
      <c r="A187" s="24" t="s">
        <v>388</v>
      </c>
      <c r="B187" s="25" t="s">
        <v>389</v>
      </c>
      <c r="C187" s="25" t="s">
        <v>394</v>
      </c>
      <c r="D187" s="25" t="s">
        <v>396</v>
      </c>
      <c r="E187" s="25" t="s">
        <v>397</v>
      </c>
      <c r="F187" s="61"/>
      <c r="G187" s="26">
        <f t="shared" si="2"/>
        <v>1666</v>
      </c>
      <c r="H187" s="27">
        <v>0</v>
      </c>
      <c r="I187" s="28">
        <f>Table2[[#This Row],[EDU Reach Total]]/Table2[[#This Row],[EDU Target _Total]]</f>
        <v>0</v>
      </c>
      <c r="J187" s="29" t="s">
        <v>710</v>
      </c>
      <c r="K187" s="30" t="s">
        <v>716</v>
      </c>
      <c r="M187" s="31" t="s">
        <v>388</v>
      </c>
      <c r="N187" s="32" t="s">
        <v>389</v>
      </c>
      <c r="O187" s="32" t="s">
        <v>390</v>
      </c>
      <c r="P187" s="32" t="s">
        <v>390</v>
      </c>
      <c r="Q187" s="32" t="s">
        <v>391</v>
      </c>
      <c r="R187" s="33">
        <v>1407</v>
      </c>
    </row>
    <row r="188" spans="1:18" x14ac:dyDescent="0.35">
      <c r="A188" s="15" t="s">
        <v>388</v>
      </c>
      <c r="B188" s="16" t="s">
        <v>389</v>
      </c>
      <c r="C188" s="16" t="s">
        <v>394</v>
      </c>
      <c r="D188" s="16" t="s">
        <v>398</v>
      </c>
      <c r="E188" s="16" t="s">
        <v>399</v>
      </c>
      <c r="F188" s="61"/>
      <c r="G188" s="16">
        <f t="shared" si="2"/>
        <v>3408</v>
      </c>
      <c r="H188" s="17">
        <v>0</v>
      </c>
      <c r="I188" s="18">
        <f>Table2[[#This Row],[EDU Reach Total]]/Table2[[#This Row],[EDU Target _Total]]</f>
        <v>0</v>
      </c>
      <c r="J188" s="34" t="s">
        <v>710</v>
      </c>
      <c r="K188" s="20" t="s">
        <v>716</v>
      </c>
      <c r="M188" s="21" t="s">
        <v>388</v>
      </c>
      <c r="N188" s="22" t="s">
        <v>389</v>
      </c>
      <c r="O188" s="22" t="s">
        <v>390</v>
      </c>
      <c r="P188" s="22" t="s">
        <v>392</v>
      </c>
      <c r="Q188" s="22" t="s">
        <v>393</v>
      </c>
      <c r="R188" s="23">
        <v>8027</v>
      </c>
    </row>
    <row r="189" spans="1:18" x14ac:dyDescent="0.35">
      <c r="A189" s="24" t="s">
        <v>388</v>
      </c>
      <c r="B189" s="25" t="s">
        <v>389</v>
      </c>
      <c r="C189" s="25" t="s">
        <v>400</v>
      </c>
      <c r="D189" s="25" t="s">
        <v>400</v>
      </c>
      <c r="E189" s="25" t="s">
        <v>401</v>
      </c>
      <c r="F189" s="60"/>
      <c r="G189" s="26">
        <f t="shared" si="2"/>
        <v>9188</v>
      </c>
      <c r="H189" s="27">
        <v>0</v>
      </c>
      <c r="I189" s="28">
        <f>Table2[[#This Row],[EDU Reach Total]]/Table2[[#This Row],[EDU Target _Total]]</f>
        <v>0</v>
      </c>
      <c r="J189" s="29" t="s">
        <v>711</v>
      </c>
      <c r="K189" s="30" t="s">
        <v>716</v>
      </c>
      <c r="M189" s="31" t="s">
        <v>388</v>
      </c>
      <c r="N189" s="32" t="s">
        <v>389</v>
      </c>
      <c r="O189" s="32" t="s">
        <v>394</v>
      </c>
      <c r="P189" s="32" t="s">
        <v>394</v>
      </c>
      <c r="Q189" s="32" t="s">
        <v>395</v>
      </c>
      <c r="R189" s="33">
        <v>13049</v>
      </c>
    </row>
    <row r="190" spans="1:18" x14ac:dyDescent="0.35">
      <c r="A190" s="15" t="s">
        <v>388</v>
      </c>
      <c r="B190" s="16" t="s">
        <v>389</v>
      </c>
      <c r="C190" s="16" t="s">
        <v>400</v>
      </c>
      <c r="D190" s="16" t="s">
        <v>402</v>
      </c>
      <c r="E190" s="16" t="s">
        <v>403</v>
      </c>
      <c r="F190" s="60"/>
      <c r="G190" s="16">
        <f t="shared" si="2"/>
        <v>3073</v>
      </c>
      <c r="H190" s="17">
        <v>0</v>
      </c>
      <c r="I190" s="18">
        <f>Table2[[#This Row],[EDU Reach Total]]/Table2[[#This Row],[EDU Target _Total]]</f>
        <v>0</v>
      </c>
      <c r="J190" s="34" t="s">
        <v>711</v>
      </c>
      <c r="K190" s="20" t="s">
        <v>716</v>
      </c>
      <c r="M190" s="21" t="s">
        <v>388</v>
      </c>
      <c r="N190" s="22" t="s">
        <v>389</v>
      </c>
      <c r="O190" s="22" t="s">
        <v>394</v>
      </c>
      <c r="P190" s="22" t="s">
        <v>396</v>
      </c>
      <c r="Q190" s="22" t="s">
        <v>397</v>
      </c>
      <c r="R190" s="23">
        <v>1666</v>
      </c>
    </row>
    <row r="191" spans="1:18" x14ac:dyDescent="0.35">
      <c r="A191" s="24" t="s">
        <v>388</v>
      </c>
      <c r="B191" s="25" t="s">
        <v>389</v>
      </c>
      <c r="C191" s="25" t="s">
        <v>404</v>
      </c>
      <c r="D191" s="25" t="s">
        <v>405</v>
      </c>
      <c r="E191" s="25" t="s">
        <v>406</v>
      </c>
      <c r="F191" s="60"/>
      <c r="G191" s="26">
        <f t="shared" si="2"/>
        <v>3326</v>
      </c>
      <c r="H191" s="27">
        <v>0</v>
      </c>
      <c r="I191" s="28">
        <f>Table2[[#This Row],[EDU Reach Total]]/Table2[[#This Row],[EDU Target _Total]]</f>
        <v>0</v>
      </c>
      <c r="J191" s="29" t="s">
        <v>711</v>
      </c>
      <c r="K191" s="30" t="s">
        <v>716</v>
      </c>
      <c r="M191" s="31" t="s">
        <v>388</v>
      </c>
      <c r="N191" s="32" t="s">
        <v>389</v>
      </c>
      <c r="O191" s="32" t="s">
        <v>394</v>
      </c>
      <c r="P191" s="32" t="s">
        <v>398</v>
      </c>
      <c r="Q191" s="32" t="s">
        <v>399</v>
      </c>
      <c r="R191" s="33">
        <v>3408</v>
      </c>
    </row>
    <row r="192" spans="1:18" x14ac:dyDescent="0.35">
      <c r="A192" s="15" t="s">
        <v>388</v>
      </c>
      <c r="B192" s="16" t="s">
        <v>389</v>
      </c>
      <c r="C192" s="16" t="s">
        <v>404</v>
      </c>
      <c r="D192" s="16" t="s">
        <v>407</v>
      </c>
      <c r="E192" s="16" t="s">
        <v>408</v>
      </c>
      <c r="F192" s="60"/>
      <c r="G192" s="16">
        <f t="shared" si="2"/>
        <v>3550</v>
      </c>
      <c r="H192" s="17">
        <v>0</v>
      </c>
      <c r="I192" s="18">
        <f>Table2[[#This Row],[EDU Reach Total]]/Table2[[#This Row],[EDU Target _Total]]</f>
        <v>0</v>
      </c>
      <c r="J192" s="34" t="s">
        <v>711</v>
      </c>
      <c r="K192" s="20" t="s">
        <v>716</v>
      </c>
      <c r="M192" s="21" t="s">
        <v>388</v>
      </c>
      <c r="N192" s="22" t="s">
        <v>389</v>
      </c>
      <c r="O192" s="22" t="s">
        <v>400</v>
      </c>
      <c r="P192" s="22" t="s">
        <v>400</v>
      </c>
      <c r="Q192" s="22" t="s">
        <v>401</v>
      </c>
      <c r="R192" s="23">
        <v>9188</v>
      </c>
    </row>
    <row r="193" spans="1:18" x14ac:dyDescent="0.35">
      <c r="A193" s="24" t="s">
        <v>388</v>
      </c>
      <c r="B193" s="25" t="s">
        <v>389</v>
      </c>
      <c r="C193" s="25" t="s">
        <v>404</v>
      </c>
      <c r="D193" s="25" t="s">
        <v>404</v>
      </c>
      <c r="E193" s="25" t="s">
        <v>409</v>
      </c>
      <c r="F193" s="60"/>
      <c r="G193" s="26">
        <f t="shared" si="2"/>
        <v>5477</v>
      </c>
      <c r="H193" s="27">
        <v>0</v>
      </c>
      <c r="I193" s="28">
        <f>Table2[[#This Row],[EDU Reach Total]]/Table2[[#This Row],[EDU Target _Total]]</f>
        <v>0</v>
      </c>
      <c r="J193" s="29" t="s">
        <v>711</v>
      </c>
      <c r="K193" s="30" t="s">
        <v>716</v>
      </c>
      <c r="M193" s="31" t="s">
        <v>388</v>
      </c>
      <c r="N193" s="32" t="s">
        <v>389</v>
      </c>
      <c r="O193" s="32" t="s">
        <v>400</v>
      </c>
      <c r="P193" s="32" t="s">
        <v>402</v>
      </c>
      <c r="Q193" s="32" t="s">
        <v>403</v>
      </c>
      <c r="R193" s="33">
        <v>3073</v>
      </c>
    </row>
    <row r="194" spans="1:18" x14ac:dyDescent="0.35">
      <c r="A194" s="15" t="s">
        <v>388</v>
      </c>
      <c r="B194" s="16" t="s">
        <v>389</v>
      </c>
      <c r="C194" s="16" t="s">
        <v>404</v>
      </c>
      <c r="D194" s="16" t="s">
        <v>410</v>
      </c>
      <c r="E194" s="16" t="s">
        <v>411</v>
      </c>
      <c r="F194" s="60"/>
      <c r="G194" s="16">
        <f t="shared" si="2"/>
        <v>3836</v>
      </c>
      <c r="H194" s="17">
        <v>0</v>
      </c>
      <c r="I194" s="18">
        <f>Table2[[#This Row],[EDU Reach Total]]/Table2[[#This Row],[EDU Target _Total]]</f>
        <v>0</v>
      </c>
      <c r="J194" s="34" t="s">
        <v>711</v>
      </c>
      <c r="K194" s="20" t="s">
        <v>716</v>
      </c>
      <c r="M194" s="21" t="s">
        <v>388</v>
      </c>
      <c r="N194" s="22" t="s">
        <v>389</v>
      </c>
      <c r="O194" s="22" t="s">
        <v>404</v>
      </c>
      <c r="P194" s="22" t="s">
        <v>404</v>
      </c>
      <c r="Q194" s="22" t="s">
        <v>409</v>
      </c>
      <c r="R194" s="23">
        <v>5477</v>
      </c>
    </row>
    <row r="195" spans="1:18" x14ac:dyDescent="0.35">
      <c r="A195" s="24" t="s">
        <v>388</v>
      </c>
      <c r="B195" s="25" t="s">
        <v>389</v>
      </c>
      <c r="C195" s="25" t="s">
        <v>412</v>
      </c>
      <c r="D195" s="25" t="s">
        <v>412</v>
      </c>
      <c r="E195" s="25" t="s">
        <v>413</v>
      </c>
      <c r="F195" s="60"/>
      <c r="G195" s="26">
        <f t="shared" si="2"/>
        <v>4517</v>
      </c>
      <c r="H195" s="27">
        <v>0</v>
      </c>
      <c r="I195" s="28">
        <f>Table2[[#This Row],[EDU Reach Total]]/Table2[[#This Row],[EDU Target _Total]]</f>
        <v>0</v>
      </c>
      <c r="J195" s="29" t="s">
        <v>711</v>
      </c>
      <c r="K195" s="30" t="s">
        <v>716</v>
      </c>
      <c r="M195" s="31" t="s">
        <v>388</v>
      </c>
      <c r="N195" s="32" t="s">
        <v>389</v>
      </c>
      <c r="O195" s="32" t="s">
        <v>404</v>
      </c>
      <c r="P195" s="32" t="s">
        <v>407</v>
      </c>
      <c r="Q195" s="32" t="s">
        <v>408</v>
      </c>
      <c r="R195" s="33">
        <v>3550</v>
      </c>
    </row>
    <row r="196" spans="1:18" x14ac:dyDescent="0.35">
      <c r="A196" s="15" t="s">
        <v>388</v>
      </c>
      <c r="B196" s="16" t="s">
        <v>389</v>
      </c>
      <c r="C196" s="16" t="s">
        <v>412</v>
      </c>
      <c r="D196" s="16" t="s">
        <v>414</v>
      </c>
      <c r="E196" s="16" t="s">
        <v>415</v>
      </c>
      <c r="F196" s="60"/>
      <c r="G196" s="16">
        <f t="shared" ref="G196:G259" si="3">VLOOKUP(E196:E522,$Q$4:$R$333,2,FALSE)</f>
        <v>3305</v>
      </c>
      <c r="H196" s="17">
        <v>0</v>
      </c>
      <c r="I196" s="18">
        <f>Table2[[#This Row],[EDU Reach Total]]/Table2[[#This Row],[EDU Target _Total]]</f>
        <v>0</v>
      </c>
      <c r="J196" s="34" t="s">
        <v>711</v>
      </c>
      <c r="K196" s="20" t="s">
        <v>716</v>
      </c>
      <c r="M196" s="21" t="s">
        <v>388</v>
      </c>
      <c r="N196" s="22" t="s">
        <v>389</v>
      </c>
      <c r="O196" s="22" t="s">
        <v>404</v>
      </c>
      <c r="P196" s="22" t="s">
        <v>410</v>
      </c>
      <c r="Q196" s="22" t="s">
        <v>411</v>
      </c>
      <c r="R196" s="23">
        <v>3836</v>
      </c>
    </row>
    <row r="197" spans="1:18" x14ac:dyDescent="0.35">
      <c r="A197" s="24" t="s">
        <v>388</v>
      </c>
      <c r="B197" s="25" t="s">
        <v>389</v>
      </c>
      <c r="C197" s="25" t="s">
        <v>412</v>
      </c>
      <c r="D197" s="25" t="s">
        <v>416</v>
      </c>
      <c r="E197" s="25" t="s">
        <v>417</v>
      </c>
      <c r="F197" s="60"/>
      <c r="G197" s="26">
        <f t="shared" si="3"/>
        <v>2167</v>
      </c>
      <c r="H197" s="27">
        <v>0</v>
      </c>
      <c r="I197" s="28">
        <f>Table2[[#This Row],[EDU Reach Total]]/Table2[[#This Row],[EDU Target _Total]]</f>
        <v>0</v>
      </c>
      <c r="J197" s="29" t="s">
        <v>711</v>
      </c>
      <c r="K197" s="30" t="s">
        <v>716</v>
      </c>
      <c r="M197" s="31" t="s">
        <v>388</v>
      </c>
      <c r="N197" s="32" t="s">
        <v>389</v>
      </c>
      <c r="O197" s="32" t="s">
        <v>404</v>
      </c>
      <c r="P197" s="32" t="s">
        <v>405</v>
      </c>
      <c r="Q197" s="32" t="s">
        <v>406</v>
      </c>
      <c r="R197" s="33">
        <v>3326</v>
      </c>
    </row>
    <row r="198" spans="1:18" x14ac:dyDescent="0.35">
      <c r="A198" s="15" t="s">
        <v>388</v>
      </c>
      <c r="B198" s="16" t="s">
        <v>389</v>
      </c>
      <c r="C198" s="16" t="s">
        <v>418</v>
      </c>
      <c r="D198" s="16" t="s">
        <v>418</v>
      </c>
      <c r="E198" s="16" t="s">
        <v>419</v>
      </c>
      <c r="F198" s="60"/>
      <c r="G198" s="16">
        <f t="shared" si="3"/>
        <v>1515</v>
      </c>
      <c r="H198" s="17">
        <v>0</v>
      </c>
      <c r="I198" s="18">
        <f>Table2[[#This Row],[EDU Reach Total]]/Table2[[#This Row],[EDU Target _Total]]</f>
        <v>0</v>
      </c>
      <c r="J198" s="34" t="s">
        <v>711</v>
      </c>
      <c r="K198" s="20" t="s">
        <v>716</v>
      </c>
      <c r="M198" s="21" t="s">
        <v>388</v>
      </c>
      <c r="N198" s="22" t="s">
        <v>389</v>
      </c>
      <c r="O198" s="22" t="s">
        <v>412</v>
      </c>
      <c r="P198" s="22" t="s">
        <v>412</v>
      </c>
      <c r="Q198" s="22" t="s">
        <v>413</v>
      </c>
      <c r="R198" s="23">
        <v>4517</v>
      </c>
    </row>
    <row r="199" spans="1:18" x14ac:dyDescent="0.35">
      <c r="A199" s="24" t="s">
        <v>388</v>
      </c>
      <c r="B199" s="25" t="s">
        <v>389</v>
      </c>
      <c r="C199" s="25" t="s">
        <v>418</v>
      </c>
      <c r="D199" s="25" t="s">
        <v>420</v>
      </c>
      <c r="E199" s="25" t="s">
        <v>421</v>
      </c>
      <c r="F199" s="60"/>
      <c r="G199" s="26">
        <f t="shared" si="3"/>
        <v>3327</v>
      </c>
      <c r="H199" s="27">
        <v>0</v>
      </c>
      <c r="I199" s="28">
        <f>Table2[[#This Row],[EDU Reach Total]]/Table2[[#This Row],[EDU Target _Total]]</f>
        <v>0</v>
      </c>
      <c r="J199" s="29" t="s">
        <v>711</v>
      </c>
      <c r="K199" s="30" t="s">
        <v>716</v>
      </c>
      <c r="M199" s="31" t="s">
        <v>388</v>
      </c>
      <c r="N199" s="32" t="s">
        <v>389</v>
      </c>
      <c r="O199" s="32" t="s">
        <v>412</v>
      </c>
      <c r="P199" s="32" t="s">
        <v>416</v>
      </c>
      <c r="Q199" s="32" t="s">
        <v>417</v>
      </c>
      <c r="R199" s="33">
        <v>2167</v>
      </c>
    </row>
    <row r="200" spans="1:18" x14ac:dyDescent="0.35">
      <c r="A200" s="15" t="s">
        <v>388</v>
      </c>
      <c r="B200" s="16" t="s">
        <v>389</v>
      </c>
      <c r="C200" s="16" t="s">
        <v>422</v>
      </c>
      <c r="D200" s="16" t="s">
        <v>423</v>
      </c>
      <c r="E200" s="16" t="s">
        <v>424</v>
      </c>
      <c r="F200" s="60"/>
      <c r="G200" s="16">
        <f t="shared" si="3"/>
        <v>4598</v>
      </c>
      <c r="H200" s="17">
        <v>0</v>
      </c>
      <c r="I200" s="18">
        <f>Table2[[#This Row],[EDU Reach Total]]/Table2[[#This Row],[EDU Target _Total]]</f>
        <v>0</v>
      </c>
      <c r="J200" s="34" t="s">
        <v>710</v>
      </c>
      <c r="K200" s="20" t="s">
        <v>716</v>
      </c>
      <c r="M200" s="21" t="s">
        <v>388</v>
      </c>
      <c r="N200" s="22" t="s">
        <v>389</v>
      </c>
      <c r="O200" s="22" t="s">
        <v>412</v>
      </c>
      <c r="P200" s="22" t="s">
        <v>414</v>
      </c>
      <c r="Q200" s="22" t="s">
        <v>415</v>
      </c>
      <c r="R200" s="23">
        <v>3305</v>
      </c>
    </row>
    <row r="201" spans="1:18" x14ac:dyDescent="0.35">
      <c r="A201" s="24" t="s">
        <v>388</v>
      </c>
      <c r="B201" s="25" t="s">
        <v>389</v>
      </c>
      <c r="C201" s="25" t="s">
        <v>422</v>
      </c>
      <c r="D201" s="25" t="s">
        <v>425</v>
      </c>
      <c r="E201" s="25" t="s">
        <v>426</v>
      </c>
      <c r="F201" s="60"/>
      <c r="G201" s="26">
        <f t="shared" si="3"/>
        <v>3647</v>
      </c>
      <c r="H201" s="27">
        <v>0</v>
      </c>
      <c r="I201" s="28">
        <f>Table2[[#This Row],[EDU Reach Total]]/Table2[[#This Row],[EDU Target _Total]]</f>
        <v>0</v>
      </c>
      <c r="J201" s="29" t="s">
        <v>710</v>
      </c>
      <c r="K201" s="30" t="s">
        <v>716</v>
      </c>
      <c r="M201" s="31" t="s">
        <v>388</v>
      </c>
      <c r="N201" s="32" t="s">
        <v>389</v>
      </c>
      <c r="O201" s="32" t="s">
        <v>418</v>
      </c>
      <c r="P201" s="32" t="s">
        <v>418</v>
      </c>
      <c r="Q201" s="32" t="s">
        <v>419</v>
      </c>
      <c r="R201" s="33">
        <v>1515</v>
      </c>
    </row>
    <row r="202" spans="1:18" x14ac:dyDescent="0.35">
      <c r="A202" s="15" t="s">
        <v>388</v>
      </c>
      <c r="B202" s="16" t="s">
        <v>389</v>
      </c>
      <c r="C202" s="16" t="s">
        <v>422</v>
      </c>
      <c r="D202" s="16" t="s">
        <v>427</v>
      </c>
      <c r="E202" s="16" t="s">
        <v>428</v>
      </c>
      <c r="F202" s="60"/>
      <c r="G202" s="16">
        <f t="shared" si="3"/>
        <v>3128</v>
      </c>
      <c r="H202" s="17">
        <v>0</v>
      </c>
      <c r="I202" s="18">
        <f>Table2[[#This Row],[EDU Reach Total]]/Table2[[#This Row],[EDU Target _Total]]</f>
        <v>0</v>
      </c>
      <c r="J202" s="34" t="s">
        <v>710</v>
      </c>
      <c r="K202" s="20" t="s">
        <v>716</v>
      </c>
      <c r="M202" s="21" t="s">
        <v>388</v>
      </c>
      <c r="N202" s="22" t="s">
        <v>389</v>
      </c>
      <c r="O202" s="22" t="s">
        <v>418</v>
      </c>
      <c r="P202" s="22" t="s">
        <v>420</v>
      </c>
      <c r="Q202" s="22" t="s">
        <v>421</v>
      </c>
      <c r="R202" s="23">
        <v>3327</v>
      </c>
    </row>
    <row r="203" spans="1:18" x14ac:dyDescent="0.35">
      <c r="A203" s="24" t="s">
        <v>388</v>
      </c>
      <c r="B203" s="25" t="s">
        <v>389</v>
      </c>
      <c r="C203" s="25" t="s">
        <v>422</v>
      </c>
      <c r="D203" s="25" t="s">
        <v>422</v>
      </c>
      <c r="E203" s="25" t="s">
        <v>429</v>
      </c>
      <c r="F203" s="60"/>
      <c r="G203" s="26">
        <f t="shared" si="3"/>
        <v>12151</v>
      </c>
      <c r="H203" s="27">
        <v>0</v>
      </c>
      <c r="I203" s="28">
        <f>Table2[[#This Row],[EDU Reach Total]]/Table2[[#This Row],[EDU Target _Total]]</f>
        <v>0</v>
      </c>
      <c r="J203" s="29" t="s">
        <v>710</v>
      </c>
      <c r="K203" s="30" t="s">
        <v>716</v>
      </c>
      <c r="M203" s="31" t="s">
        <v>388</v>
      </c>
      <c r="N203" s="32" t="s">
        <v>389</v>
      </c>
      <c r="O203" s="32" t="s">
        <v>422</v>
      </c>
      <c r="P203" s="32" t="s">
        <v>422</v>
      </c>
      <c r="Q203" s="32" t="s">
        <v>429</v>
      </c>
      <c r="R203" s="33">
        <v>12151</v>
      </c>
    </row>
    <row r="204" spans="1:18" x14ac:dyDescent="0.35">
      <c r="A204" s="15" t="s">
        <v>388</v>
      </c>
      <c r="B204" s="16" t="s">
        <v>389</v>
      </c>
      <c r="C204" s="16" t="s">
        <v>430</v>
      </c>
      <c r="D204" s="16" t="s">
        <v>431</v>
      </c>
      <c r="E204" s="16" t="s">
        <v>432</v>
      </c>
      <c r="F204" s="60"/>
      <c r="G204" s="16">
        <f t="shared" si="3"/>
        <v>1605</v>
      </c>
      <c r="H204" s="17">
        <v>0</v>
      </c>
      <c r="I204" s="18">
        <f>Table2[[#This Row],[EDU Reach Total]]/Table2[[#This Row],[EDU Target _Total]]</f>
        <v>0</v>
      </c>
      <c r="J204" s="34" t="s">
        <v>710</v>
      </c>
      <c r="K204" s="20" t="s">
        <v>716</v>
      </c>
      <c r="M204" s="21" t="s">
        <v>388</v>
      </c>
      <c r="N204" s="22" t="s">
        <v>389</v>
      </c>
      <c r="O204" s="22" t="s">
        <v>422</v>
      </c>
      <c r="P204" s="22" t="s">
        <v>425</v>
      </c>
      <c r="Q204" s="22" t="s">
        <v>426</v>
      </c>
      <c r="R204" s="23">
        <v>3647</v>
      </c>
    </row>
    <row r="205" spans="1:18" x14ac:dyDescent="0.35">
      <c r="A205" s="24" t="s">
        <v>388</v>
      </c>
      <c r="B205" s="25" t="s">
        <v>389</v>
      </c>
      <c r="C205" s="25" t="s">
        <v>430</v>
      </c>
      <c r="D205" s="25" t="s">
        <v>433</v>
      </c>
      <c r="E205" s="25" t="s">
        <v>434</v>
      </c>
      <c r="F205" s="61"/>
      <c r="G205" s="26">
        <f t="shared" si="3"/>
        <v>310</v>
      </c>
      <c r="H205" s="27">
        <v>0</v>
      </c>
      <c r="I205" s="28">
        <f>Table2[[#This Row],[EDU Reach Total]]/Table2[[#This Row],[EDU Target _Total]]</f>
        <v>0</v>
      </c>
      <c r="J205" s="29" t="s">
        <v>710</v>
      </c>
      <c r="K205" s="30" t="s">
        <v>716</v>
      </c>
      <c r="M205" s="31" t="s">
        <v>388</v>
      </c>
      <c r="N205" s="32" t="s">
        <v>389</v>
      </c>
      <c r="O205" s="32" t="s">
        <v>422</v>
      </c>
      <c r="P205" s="32" t="s">
        <v>423</v>
      </c>
      <c r="Q205" s="32" t="s">
        <v>424</v>
      </c>
      <c r="R205" s="33">
        <v>4598</v>
      </c>
    </row>
    <row r="206" spans="1:18" x14ac:dyDescent="0.35">
      <c r="A206" s="15" t="s">
        <v>388</v>
      </c>
      <c r="B206" s="16" t="s">
        <v>389</v>
      </c>
      <c r="C206" s="16" t="s">
        <v>430</v>
      </c>
      <c r="D206" s="16" t="s">
        <v>435</v>
      </c>
      <c r="E206" s="16" t="s">
        <v>436</v>
      </c>
      <c r="F206" s="61"/>
      <c r="G206" s="16">
        <f t="shared" si="3"/>
        <v>1534</v>
      </c>
      <c r="H206" s="17">
        <v>0</v>
      </c>
      <c r="I206" s="18">
        <f>Table2[[#This Row],[EDU Reach Total]]/Table2[[#This Row],[EDU Target _Total]]</f>
        <v>0</v>
      </c>
      <c r="J206" s="34" t="s">
        <v>710</v>
      </c>
      <c r="K206" s="20" t="s">
        <v>716</v>
      </c>
      <c r="M206" s="21" t="s">
        <v>388</v>
      </c>
      <c r="N206" s="22" t="s">
        <v>389</v>
      </c>
      <c r="O206" s="22" t="s">
        <v>422</v>
      </c>
      <c r="P206" s="22" t="s">
        <v>427</v>
      </c>
      <c r="Q206" s="22" t="s">
        <v>428</v>
      </c>
      <c r="R206" s="23">
        <v>3128</v>
      </c>
    </row>
    <row r="207" spans="1:18" x14ac:dyDescent="0.35">
      <c r="A207" s="24" t="s">
        <v>388</v>
      </c>
      <c r="B207" s="25" t="s">
        <v>389</v>
      </c>
      <c r="C207" s="25" t="s">
        <v>388</v>
      </c>
      <c r="D207" s="25" t="s">
        <v>437</v>
      </c>
      <c r="E207" s="25" t="s">
        <v>438</v>
      </c>
      <c r="F207" s="61"/>
      <c r="G207" s="26">
        <f t="shared" si="3"/>
        <v>7530</v>
      </c>
      <c r="H207" s="27">
        <v>0</v>
      </c>
      <c r="I207" s="28">
        <f>Table2[[#This Row],[EDU Reach Total]]/Table2[[#This Row],[EDU Target _Total]]</f>
        <v>0</v>
      </c>
      <c r="J207" s="29" t="s">
        <v>711</v>
      </c>
      <c r="K207" s="30" t="s">
        <v>716</v>
      </c>
      <c r="M207" s="31" t="s">
        <v>388</v>
      </c>
      <c r="N207" s="32" t="s">
        <v>389</v>
      </c>
      <c r="O207" s="32" t="s">
        <v>430</v>
      </c>
      <c r="P207" s="32" t="s">
        <v>433</v>
      </c>
      <c r="Q207" s="32" t="s">
        <v>434</v>
      </c>
      <c r="R207" s="33">
        <v>310</v>
      </c>
    </row>
    <row r="208" spans="1:18" x14ac:dyDescent="0.35">
      <c r="A208" s="15" t="s">
        <v>388</v>
      </c>
      <c r="B208" s="16" t="s">
        <v>389</v>
      </c>
      <c r="C208" s="16" t="s">
        <v>388</v>
      </c>
      <c r="D208" s="16" t="s">
        <v>439</v>
      </c>
      <c r="E208" s="16" t="s">
        <v>440</v>
      </c>
      <c r="F208" s="60"/>
      <c r="G208" s="16">
        <f t="shared" si="3"/>
        <v>3158</v>
      </c>
      <c r="H208" s="17">
        <v>0</v>
      </c>
      <c r="I208" s="18">
        <f>Table2[[#This Row],[EDU Reach Total]]/Table2[[#This Row],[EDU Target _Total]]</f>
        <v>0</v>
      </c>
      <c r="J208" s="34" t="s">
        <v>711</v>
      </c>
      <c r="K208" s="20" t="s">
        <v>716</v>
      </c>
      <c r="M208" s="21" t="s">
        <v>388</v>
      </c>
      <c r="N208" s="22" t="s">
        <v>389</v>
      </c>
      <c r="O208" s="22" t="s">
        <v>430</v>
      </c>
      <c r="P208" s="22" t="s">
        <v>431</v>
      </c>
      <c r="Q208" s="22" t="s">
        <v>432</v>
      </c>
      <c r="R208" s="23">
        <v>1605</v>
      </c>
    </row>
    <row r="209" spans="1:18" x14ac:dyDescent="0.35">
      <c r="A209" s="24" t="s">
        <v>388</v>
      </c>
      <c r="B209" s="25" t="s">
        <v>389</v>
      </c>
      <c r="C209" s="25" t="s">
        <v>388</v>
      </c>
      <c r="D209" s="25" t="s">
        <v>388</v>
      </c>
      <c r="E209" s="25" t="s">
        <v>441</v>
      </c>
      <c r="F209" s="61"/>
      <c r="G209" s="26">
        <f t="shared" si="3"/>
        <v>9550</v>
      </c>
      <c r="H209" s="27">
        <v>0</v>
      </c>
      <c r="I209" s="28">
        <f>Table2[[#This Row],[EDU Reach Total]]/Table2[[#This Row],[EDU Target _Total]]</f>
        <v>0</v>
      </c>
      <c r="J209" s="29" t="s">
        <v>711</v>
      </c>
      <c r="K209" s="30" t="s">
        <v>716</v>
      </c>
      <c r="M209" s="31" t="s">
        <v>388</v>
      </c>
      <c r="N209" s="32" t="s">
        <v>389</v>
      </c>
      <c r="O209" s="32" t="s">
        <v>430</v>
      </c>
      <c r="P209" s="32" t="s">
        <v>435</v>
      </c>
      <c r="Q209" s="32" t="s">
        <v>436</v>
      </c>
      <c r="R209" s="33">
        <v>1534</v>
      </c>
    </row>
    <row r="210" spans="1:18" x14ac:dyDescent="0.35">
      <c r="A210" s="15" t="s">
        <v>388</v>
      </c>
      <c r="B210" s="16" t="s">
        <v>389</v>
      </c>
      <c r="C210" s="16" t="s">
        <v>442</v>
      </c>
      <c r="D210" s="16" t="s">
        <v>443</v>
      </c>
      <c r="E210" s="16" t="s">
        <v>444</v>
      </c>
      <c r="F210" s="60"/>
      <c r="G210" s="16">
        <f t="shared" si="3"/>
        <v>4783</v>
      </c>
      <c r="H210" s="17">
        <v>0</v>
      </c>
      <c r="I210" s="18">
        <f>Table2[[#This Row],[EDU Reach Total]]/Table2[[#This Row],[EDU Target _Total]]</f>
        <v>0</v>
      </c>
      <c r="J210" s="34" t="s">
        <v>711</v>
      </c>
      <c r="K210" s="20" t="s">
        <v>716</v>
      </c>
      <c r="M210" s="21" t="s">
        <v>388</v>
      </c>
      <c r="N210" s="22" t="s">
        <v>389</v>
      </c>
      <c r="O210" s="22" t="s">
        <v>388</v>
      </c>
      <c r="P210" s="22" t="s">
        <v>388</v>
      </c>
      <c r="Q210" s="22" t="s">
        <v>441</v>
      </c>
      <c r="R210" s="23">
        <v>9550</v>
      </c>
    </row>
    <row r="211" spans="1:18" x14ac:dyDescent="0.35">
      <c r="A211" s="24" t="s">
        <v>388</v>
      </c>
      <c r="B211" s="25" t="s">
        <v>389</v>
      </c>
      <c r="C211" s="25" t="s">
        <v>442</v>
      </c>
      <c r="D211" s="25" t="s">
        <v>442</v>
      </c>
      <c r="E211" s="25" t="s">
        <v>445</v>
      </c>
      <c r="F211" s="60"/>
      <c r="G211" s="26">
        <f t="shared" si="3"/>
        <v>8713</v>
      </c>
      <c r="H211" s="27">
        <v>0</v>
      </c>
      <c r="I211" s="28">
        <f>Table2[[#This Row],[EDU Reach Total]]/Table2[[#This Row],[EDU Target _Total]]</f>
        <v>0</v>
      </c>
      <c r="J211" s="29" t="s">
        <v>711</v>
      </c>
      <c r="K211" s="30" t="s">
        <v>716</v>
      </c>
      <c r="M211" s="31" t="s">
        <v>388</v>
      </c>
      <c r="N211" s="32" t="s">
        <v>389</v>
      </c>
      <c r="O211" s="32" t="s">
        <v>388</v>
      </c>
      <c r="P211" s="32" t="s">
        <v>439</v>
      </c>
      <c r="Q211" s="32" t="s">
        <v>440</v>
      </c>
      <c r="R211" s="33">
        <v>3158</v>
      </c>
    </row>
    <row r="212" spans="1:18" x14ac:dyDescent="0.35">
      <c r="A212" s="15" t="s">
        <v>388</v>
      </c>
      <c r="B212" s="16" t="s">
        <v>389</v>
      </c>
      <c r="C212" s="16" t="s">
        <v>442</v>
      </c>
      <c r="D212" s="16" t="s">
        <v>446</v>
      </c>
      <c r="E212" s="16" t="s">
        <v>447</v>
      </c>
      <c r="F212" s="60"/>
      <c r="G212" s="16">
        <f t="shared" si="3"/>
        <v>4598</v>
      </c>
      <c r="H212" s="17">
        <v>0</v>
      </c>
      <c r="I212" s="18">
        <f>Table2[[#This Row],[EDU Reach Total]]/Table2[[#This Row],[EDU Target _Total]]</f>
        <v>0</v>
      </c>
      <c r="J212" s="34" t="s">
        <v>711</v>
      </c>
      <c r="K212" s="20" t="s">
        <v>716</v>
      </c>
      <c r="M212" s="21" t="s">
        <v>388</v>
      </c>
      <c r="N212" s="22" t="s">
        <v>389</v>
      </c>
      <c r="O212" s="22" t="s">
        <v>388</v>
      </c>
      <c r="P212" s="22" t="s">
        <v>437</v>
      </c>
      <c r="Q212" s="22" t="s">
        <v>438</v>
      </c>
      <c r="R212" s="23">
        <v>7530</v>
      </c>
    </row>
    <row r="213" spans="1:18" x14ac:dyDescent="0.35">
      <c r="A213" s="24" t="s">
        <v>388</v>
      </c>
      <c r="B213" s="25" t="s">
        <v>389</v>
      </c>
      <c r="C213" s="25" t="s">
        <v>442</v>
      </c>
      <c r="D213" s="25" t="s">
        <v>448</v>
      </c>
      <c r="E213" s="25" t="s">
        <v>449</v>
      </c>
      <c r="F213" s="60"/>
      <c r="G213" s="26">
        <f t="shared" si="3"/>
        <v>5392</v>
      </c>
      <c r="H213" s="27">
        <v>0</v>
      </c>
      <c r="I213" s="28">
        <f>Table2[[#This Row],[EDU Reach Total]]/Table2[[#This Row],[EDU Target _Total]]</f>
        <v>0</v>
      </c>
      <c r="J213" s="29" t="s">
        <v>711</v>
      </c>
      <c r="K213" s="30" t="s">
        <v>716</v>
      </c>
      <c r="M213" s="31" t="s">
        <v>388</v>
      </c>
      <c r="N213" s="32" t="s">
        <v>389</v>
      </c>
      <c r="O213" s="32" t="s">
        <v>442</v>
      </c>
      <c r="P213" s="32" t="s">
        <v>442</v>
      </c>
      <c r="Q213" s="32" t="s">
        <v>445</v>
      </c>
      <c r="R213" s="33">
        <v>8713</v>
      </c>
    </row>
    <row r="214" spans="1:18" x14ac:dyDescent="0.35">
      <c r="A214" s="15" t="s">
        <v>388</v>
      </c>
      <c r="B214" s="16" t="s">
        <v>389</v>
      </c>
      <c r="C214" s="16" t="s">
        <v>442</v>
      </c>
      <c r="D214" s="16" t="s">
        <v>450</v>
      </c>
      <c r="E214" s="16" t="s">
        <v>451</v>
      </c>
      <c r="F214" s="61"/>
      <c r="G214" s="16">
        <f t="shared" si="3"/>
        <v>5792</v>
      </c>
      <c r="H214" s="17">
        <v>0</v>
      </c>
      <c r="I214" s="18">
        <f>Table2[[#This Row],[EDU Reach Total]]/Table2[[#This Row],[EDU Target _Total]]</f>
        <v>0</v>
      </c>
      <c r="J214" s="34" t="s">
        <v>711</v>
      </c>
      <c r="K214" s="20" t="s">
        <v>716</v>
      </c>
      <c r="M214" s="21" t="s">
        <v>388</v>
      </c>
      <c r="N214" s="22" t="s">
        <v>389</v>
      </c>
      <c r="O214" s="22" t="s">
        <v>442</v>
      </c>
      <c r="P214" s="22" t="s">
        <v>443</v>
      </c>
      <c r="Q214" s="22" t="s">
        <v>444</v>
      </c>
      <c r="R214" s="23">
        <v>4783</v>
      </c>
    </row>
    <row r="215" spans="1:18" x14ac:dyDescent="0.35">
      <c r="A215" s="24" t="s">
        <v>388</v>
      </c>
      <c r="B215" s="25" t="s">
        <v>389</v>
      </c>
      <c r="C215" s="25" t="s">
        <v>442</v>
      </c>
      <c r="D215" s="25" t="s">
        <v>452</v>
      </c>
      <c r="E215" s="25" t="s">
        <v>453</v>
      </c>
      <c r="F215" s="60"/>
      <c r="G215" s="26">
        <f t="shared" si="3"/>
        <v>3492</v>
      </c>
      <c r="H215" s="27">
        <v>0</v>
      </c>
      <c r="I215" s="28">
        <f>Table2[[#This Row],[EDU Reach Total]]/Table2[[#This Row],[EDU Target _Total]]</f>
        <v>0</v>
      </c>
      <c r="J215" s="29" t="s">
        <v>711</v>
      </c>
      <c r="K215" s="30" t="s">
        <v>716</v>
      </c>
      <c r="M215" s="31" t="s">
        <v>388</v>
      </c>
      <c r="N215" s="32" t="s">
        <v>389</v>
      </c>
      <c r="O215" s="32" t="s">
        <v>442</v>
      </c>
      <c r="P215" s="32" t="s">
        <v>450</v>
      </c>
      <c r="Q215" s="32" t="s">
        <v>451</v>
      </c>
      <c r="R215" s="33">
        <v>5792</v>
      </c>
    </row>
    <row r="216" spans="1:18" x14ac:dyDescent="0.35">
      <c r="A216" s="15" t="s">
        <v>388</v>
      </c>
      <c r="B216" s="16" t="s">
        <v>389</v>
      </c>
      <c r="C216" s="16" t="s">
        <v>454</v>
      </c>
      <c r="D216" s="16" t="s">
        <v>454</v>
      </c>
      <c r="E216" s="16" t="s">
        <v>455</v>
      </c>
      <c r="F216" s="60"/>
      <c r="G216" s="16">
        <f t="shared" si="3"/>
        <v>3571</v>
      </c>
      <c r="H216" s="17">
        <v>0</v>
      </c>
      <c r="I216" s="18">
        <f>Table2[[#This Row],[EDU Reach Total]]/Table2[[#This Row],[EDU Target _Total]]</f>
        <v>0</v>
      </c>
      <c r="J216" s="34" t="s">
        <v>710</v>
      </c>
      <c r="K216" s="20" t="s">
        <v>716</v>
      </c>
      <c r="M216" s="21" t="s">
        <v>388</v>
      </c>
      <c r="N216" s="22" t="s">
        <v>389</v>
      </c>
      <c r="O216" s="22" t="s">
        <v>442</v>
      </c>
      <c r="P216" s="22" t="s">
        <v>452</v>
      </c>
      <c r="Q216" s="22" t="s">
        <v>453</v>
      </c>
      <c r="R216" s="23">
        <v>3492</v>
      </c>
    </row>
    <row r="217" spans="1:18" x14ac:dyDescent="0.35">
      <c r="A217" s="24" t="s">
        <v>388</v>
      </c>
      <c r="B217" s="25" t="s">
        <v>389</v>
      </c>
      <c r="C217" s="25" t="s">
        <v>456</v>
      </c>
      <c r="D217" s="25" t="s">
        <v>457</v>
      </c>
      <c r="E217" s="25" t="s">
        <v>458</v>
      </c>
      <c r="F217" s="61"/>
      <c r="G217" s="26">
        <f t="shared" si="3"/>
        <v>5957</v>
      </c>
      <c r="H217" s="27">
        <v>0</v>
      </c>
      <c r="I217" s="28">
        <f>Table2[[#This Row],[EDU Reach Total]]/Table2[[#This Row],[EDU Target _Total]]</f>
        <v>0</v>
      </c>
      <c r="J217" s="29" t="s">
        <v>711</v>
      </c>
      <c r="K217" s="30" t="s">
        <v>716</v>
      </c>
      <c r="M217" s="31" t="s">
        <v>388</v>
      </c>
      <c r="N217" s="32" t="s">
        <v>389</v>
      </c>
      <c r="O217" s="32" t="s">
        <v>442</v>
      </c>
      <c r="P217" s="32" t="s">
        <v>446</v>
      </c>
      <c r="Q217" s="32" t="s">
        <v>447</v>
      </c>
      <c r="R217" s="33">
        <v>4598</v>
      </c>
    </row>
    <row r="218" spans="1:18" x14ac:dyDescent="0.35">
      <c r="A218" s="15" t="s">
        <v>388</v>
      </c>
      <c r="B218" s="16" t="s">
        <v>389</v>
      </c>
      <c r="C218" s="16" t="s">
        <v>456</v>
      </c>
      <c r="D218" s="16" t="s">
        <v>459</v>
      </c>
      <c r="E218" s="16" t="s">
        <v>460</v>
      </c>
      <c r="F218" s="60"/>
      <c r="G218" s="16">
        <f t="shared" si="3"/>
        <v>4703</v>
      </c>
      <c r="H218" s="17">
        <v>0</v>
      </c>
      <c r="I218" s="18">
        <f>Table2[[#This Row],[EDU Reach Total]]/Table2[[#This Row],[EDU Target _Total]]</f>
        <v>0</v>
      </c>
      <c r="J218" s="34" t="s">
        <v>711</v>
      </c>
      <c r="K218" s="20" t="s">
        <v>716</v>
      </c>
      <c r="M218" s="21" t="s">
        <v>388</v>
      </c>
      <c r="N218" s="22" t="s">
        <v>389</v>
      </c>
      <c r="O218" s="22" t="s">
        <v>442</v>
      </c>
      <c r="P218" s="22" t="s">
        <v>448</v>
      </c>
      <c r="Q218" s="22" t="s">
        <v>449</v>
      </c>
      <c r="R218" s="23">
        <v>5392</v>
      </c>
    </row>
    <row r="219" spans="1:18" x14ac:dyDescent="0.35">
      <c r="A219" s="24" t="s">
        <v>388</v>
      </c>
      <c r="B219" s="25" t="s">
        <v>389</v>
      </c>
      <c r="C219" s="25" t="s">
        <v>456</v>
      </c>
      <c r="D219" s="25" t="s">
        <v>461</v>
      </c>
      <c r="E219" s="25" t="s">
        <v>462</v>
      </c>
      <c r="F219" s="60"/>
      <c r="G219" s="26">
        <f t="shared" si="3"/>
        <v>3596</v>
      </c>
      <c r="H219" s="27">
        <v>0</v>
      </c>
      <c r="I219" s="28">
        <f>Table2[[#This Row],[EDU Reach Total]]/Table2[[#This Row],[EDU Target _Total]]</f>
        <v>0</v>
      </c>
      <c r="J219" s="29" t="s">
        <v>711</v>
      </c>
      <c r="K219" s="30" t="s">
        <v>716</v>
      </c>
      <c r="M219" s="31" t="s">
        <v>388</v>
      </c>
      <c r="N219" s="32" t="s">
        <v>389</v>
      </c>
      <c r="O219" s="32" t="s">
        <v>454</v>
      </c>
      <c r="P219" s="32" t="s">
        <v>454</v>
      </c>
      <c r="Q219" s="32" t="s">
        <v>455</v>
      </c>
      <c r="R219" s="33">
        <v>3571</v>
      </c>
    </row>
    <row r="220" spans="1:18" x14ac:dyDescent="0.35">
      <c r="A220" s="15" t="s">
        <v>388</v>
      </c>
      <c r="B220" s="16" t="s">
        <v>389</v>
      </c>
      <c r="C220" s="16" t="s">
        <v>456</v>
      </c>
      <c r="D220" s="16" t="s">
        <v>456</v>
      </c>
      <c r="E220" s="16" t="s">
        <v>463</v>
      </c>
      <c r="F220" s="60"/>
      <c r="G220" s="16">
        <f t="shared" si="3"/>
        <v>4620</v>
      </c>
      <c r="H220" s="17">
        <v>0</v>
      </c>
      <c r="I220" s="18">
        <f>Table2[[#This Row],[EDU Reach Total]]/Table2[[#This Row],[EDU Target _Total]]</f>
        <v>0</v>
      </c>
      <c r="J220" s="34" t="s">
        <v>711</v>
      </c>
      <c r="K220" s="20" t="s">
        <v>716</v>
      </c>
      <c r="M220" s="21" t="s">
        <v>388</v>
      </c>
      <c r="N220" s="22" t="s">
        <v>389</v>
      </c>
      <c r="O220" s="22" t="s">
        <v>456</v>
      </c>
      <c r="P220" s="22" t="s">
        <v>456</v>
      </c>
      <c r="Q220" s="22" t="s">
        <v>463</v>
      </c>
      <c r="R220" s="23">
        <v>4620</v>
      </c>
    </row>
    <row r="221" spans="1:18" x14ac:dyDescent="0.35">
      <c r="A221" s="24" t="s">
        <v>464</v>
      </c>
      <c r="B221" s="25" t="s">
        <v>465</v>
      </c>
      <c r="C221" s="25" t="s">
        <v>466</v>
      </c>
      <c r="D221" s="25" t="s">
        <v>466</v>
      </c>
      <c r="E221" s="25" t="s">
        <v>467</v>
      </c>
      <c r="F221" s="61"/>
      <c r="G221" s="26">
        <f t="shared" si="3"/>
        <v>6431</v>
      </c>
      <c r="H221" s="27">
        <v>0</v>
      </c>
      <c r="I221" s="28">
        <f>Table2[[#This Row],[EDU Reach Total]]/Table2[[#This Row],[EDU Target _Total]]</f>
        <v>0</v>
      </c>
      <c r="J221" s="29" t="s">
        <v>710</v>
      </c>
      <c r="K221" s="30" t="s">
        <v>715</v>
      </c>
      <c r="M221" s="31" t="s">
        <v>388</v>
      </c>
      <c r="N221" s="32" t="s">
        <v>389</v>
      </c>
      <c r="O221" s="32" t="s">
        <v>456</v>
      </c>
      <c r="P221" s="32" t="s">
        <v>457</v>
      </c>
      <c r="Q221" s="32" t="s">
        <v>458</v>
      </c>
      <c r="R221" s="33">
        <v>5957</v>
      </c>
    </row>
    <row r="222" spans="1:18" x14ac:dyDescent="0.35">
      <c r="A222" s="15" t="s">
        <v>464</v>
      </c>
      <c r="B222" s="16" t="s">
        <v>465</v>
      </c>
      <c r="C222" s="16" t="s">
        <v>466</v>
      </c>
      <c r="D222" s="16" t="s">
        <v>468</v>
      </c>
      <c r="E222" s="16" t="s">
        <v>469</v>
      </c>
      <c r="F222" s="61"/>
      <c r="G222" s="16">
        <f t="shared" si="3"/>
        <v>1669</v>
      </c>
      <c r="H222" s="17">
        <v>0</v>
      </c>
      <c r="I222" s="18">
        <f>Table2[[#This Row],[EDU Reach Total]]/Table2[[#This Row],[EDU Target _Total]]</f>
        <v>0</v>
      </c>
      <c r="J222" s="34" t="s">
        <v>710</v>
      </c>
      <c r="K222" s="20" t="s">
        <v>715</v>
      </c>
      <c r="M222" s="21" t="s">
        <v>388</v>
      </c>
      <c r="N222" s="22" t="s">
        <v>389</v>
      </c>
      <c r="O222" s="22" t="s">
        <v>456</v>
      </c>
      <c r="P222" s="22" t="s">
        <v>461</v>
      </c>
      <c r="Q222" s="22" t="s">
        <v>462</v>
      </c>
      <c r="R222" s="23">
        <v>3596</v>
      </c>
    </row>
    <row r="223" spans="1:18" x14ac:dyDescent="0.35">
      <c r="A223" s="24" t="s">
        <v>464</v>
      </c>
      <c r="B223" s="25" t="s">
        <v>465</v>
      </c>
      <c r="C223" s="25" t="s">
        <v>466</v>
      </c>
      <c r="D223" s="25" t="s">
        <v>470</v>
      </c>
      <c r="E223" s="25" t="s">
        <v>471</v>
      </c>
      <c r="F223" s="60"/>
      <c r="G223" s="26">
        <f t="shared" si="3"/>
        <v>1614</v>
      </c>
      <c r="H223" s="27">
        <v>0</v>
      </c>
      <c r="I223" s="28">
        <f>Table2[[#This Row],[EDU Reach Total]]/Table2[[#This Row],[EDU Target _Total]]</f>
        <v>0</v>
      </c>
      <c r="J223" s="29" t="s">
        <v>710</v>
      </c>
      <c r="K223" s="30" t="s">
        <v>715</v>
      </c>
      <c r="M223" s="31" t="s">
        <v>388</v>
      </c>
      <c r="N223" s="32" t="s">
        <v>389</v>
      </c>
      <c r="O223" s="32" t="s">
        <v>456</v>
      </c>
      <c r="P223" s="32" t="s">
        <v>459</v>
      </c>
      <c r="Q223" s="32" t="s">
        <v>460</v>
      </c>
      <c r="R223" s="33">
        <v>4703</v>
      </c>
    </row>
    <row r="224" spans="1:18" x14ac:dyDescent="0.35">
      <c r="A224" s="15" t="s">
        <v>464</v>
      </c>
      <c r="B224" s="16" t="s">
        <v>465</v>
      </c>
      <c r="C224" s="16" t="s">
        <v>466</v>
      </c>
      <c r="D224" s="16" t="s">
        <v>472</v>
      </c>
      <c r="E224" s="16" t="s">
        <v>473</v>
      </c>
      <c r="F224" s="61"/>
      <c r="G224" s="16">
        <f t="shared" si="3"/>
        <v>2580</v>
      </c>
      <c r="H224" s="17">
        <v>0</v>
      </c>
      <c r="I224" s="18">
        <f>Table2[[#This Row],[EDU Reach Total]]/Table2[[#This Row],[EDU Target _Total]]</f>
        <v>0</v>
      </c>
      <c r="J224" s="34" t="s">
        <v>710</v>
      </c>
      <c r="K224" s="20" t="s">
        <v>715</v>
      </c>
      <c r="M224" s="21" t="s">
        <v>464</v>
      </c>
      <c r="N224" s="22" t="s">
        <v>465</v>
      </c>
      <c r="O224" s="22" t="s">
        <v>466</v>
      </c>
      <c r="P224" s="22" t="s">
        <v>466</v>
      </c>
      <c r="Q224" s="22" t="s">
        <v>467</v>
      </c>
      <c r="R224" s="23">
        <v>6431</v>
      </c>
    </row>
    <row r="225" spans="1:18" x14ac:dyDescent="0.35">
      <c r="A225" s="24" t="s">
        <v>464</v>
      </c>
      <c r="B225" s="25" t="s">
        <v>465</v>
      </c>
      <c r="C225" s="25" t="s">
        <v>466</v>
      </c>
      <c r="D225" s="25" t="s">
        <v>474</v>
      </c>
      <c r="E225" s="25" t="s">
        <v>475</v>
      </c>
      <c r="F225" s="60"/>
      <c r="G225" s="26">
        <f t="shared" si="3"/>
        <v>4034</v>
      </c>
      <c r="H225" s="27">
        <v>0</v>
      </c>
      <c r="I225" s="28">
        <f>Table2[[#This Row],[EDU Reach Total]]/Table2[[#This Row],[EDU Target _Total]]</f>
        <v>0</v>
      </c>
      <c r="J225" s="29" t="s">
        <v>710</v>
      </c>
      <c r="K225" s="30" t="s">
        <v>715</v>
      </c>
      <c r="M225" s="31" t="s">
        <v>464</v>
      </c>
      <c r="N225" s="32" t="s">
        <v>465</v>
      </c>
      <c r="O225" s="32" t="s">
        <v>466</v>
      </c>
      <c r="P225" s="32" t="s">
        <v>468</v>
      </c>
      <c r="Q225" s="32" t="s">
        <v>469</v>
      </c>
      <c r="R225" s="33">
        <v>1669</v>
      </c>
    </row>
    <row r="226" spans="1:18" x14ac:dyDescent="0.35">
      <c r="A226" s="15" t="s">
        <v>464</v>
      </c>
      <c r="B226" s="16" t="s">
        <v>465</v>
      </c>
      <c r="C226" s="16" t="s">
        <v>476</v>
      </c>
      <c r="D226" s="16" t="s">
        <v>476</v>
      </c>
      <c r="E226" s="16" t="s">
        <v>477</v>
      </c>
      <c r="F226" s="60"/>
      <c r="G226" s="16">
        <f t="shared" si="3"/>
        <v>3922</v>
      </c>
      <c r="H226" s="17">
        <v>0</v>
      </c>
      <c r="I226" s="18">
        <f>Table2[[#This Row],[EDU Reach Total]]/Table2[[#This Row],[EDU Target _Total]]</f>
        <v>0</v>
      </c>
      <c r="J226" s="34" t="s">
        <v>710</v>
      </c>
      <c r="K226" s="20" t="s">
        <v>715</v>
      </c>
      <c r="M226" s="21" t="s">
        <v>464</v>
      </c>
      <c r="N226" s="22" t="s">
        <v>465</v>
      </c>
      <c r="O226" s="22" t="s">
        <v>466</v>
      </c>
      <c r="P226" s="22" t="s">
        <v>474</v>
      </c>
      <c r="Q226" s="22" t="s">
        <v>475</v>
      </c>
      <c r="R226" s="23">
        <v>4034</v>
      </c>
    </row>
    <row r="227" spans="1:18" x14ac:dyDescent="0.35">
      <c r="A227" s="24" t="s">
        <v>464</v>
      </c>
      <c r="B227" s="25" t="s">
        <v>465</v>
      </c>
      <c r="C227" s="25" t="s">
        <v>476</v>
      </c>
      <c r="D227" s="25" t="s">
        <v>478</v>
      </c>
      <c r="E227" s="25" t="s">
        <v>479</v>
      </c>
      <c r="F227" s="60"/>
      <c r="G227" s="26">
        <f t="shared" si="3"/>
        <v>2626</v>
      </c>
      <c r="H227" s="27">
        <v>0</v>
      </c>
      <c r="I227" s="28">
        <f>Table2[[#This Row],[EDU Reach Total]]/Table2[[#This Row],[EDU Target _Total]]</f>
        <v>0</v>
      </c>
      <c r="J227" s="29" t="s">
        <v>710</v>
      </c>
      <c r="K227" s="30" t="s">
        <v>715</v>
      </c>
      <c r="M227" s="31" t="s">
        <v>464</v>
      </c>
      <c r="N227" s="32" t="s">
        <v>465</v>
      </c>
      <c r="O227" s="32" t="s">
        <v>466</v>
      </c>
      <c r="P227" s="32" t="s">
        <v>470</v>
      </c>
      <c r="Q227" s="32" t="s">
        <v>471</v>
      </c>
      <c r="R227" s="33">
        <v>1614</v>
      </c>
    </row>
    <row r="228" spans="1:18" x14ac:dyDescent="0.35">
      <c r="A228" s="15" t="s">
        <v>464</v>
      </c>
      <c r="B228" s="16" t="s">
        <v>465</v>
      </c>
      <c r="C228" s="16" t="s">
        <v>480</v>
      </c>
      <c r="D228" s="16" t="s">
        <v>481</v>
      </c>
      <c r="E228" s="16" t="s">
        <v>482</v>
      </c>
      <c r="F228" s="60"/>
      <c r="G228" s="16">
        <f t="shared" si="3"/>
        <v>1145</v>
      </c>
      <c r="H228" s="17">
        <v>0</v>
      </c>
      <c r="I228" s="18">
        <f>Table2[[#This Row],[EDU Reach Total]]/Table2[[#This Row],[EDU Target _Total]]</f>
        <v>0</v>
      </c>
      <c r="J228" s="34" t="s">
        <v>710</v>
      </c>
      <c r="K228" s="20" t="s">
        <v>715</v>
      </c>
      <c r="M228" s="21" t="s">
        <v>464</v>
      </c>
      <c r="N228" s="22" t="s">
        <v>465</v>
      </c>
      <c r="O228" s="22" t="s">
        <v>466</v>
      </c>
      <c r="P228" s="22" t="s">
        <v>472</v>
      </c>
      <c r="Q228" s="22" t="s">
        <v>473</v>
      </c>
      <c r="R228" s="23">
        <v>2580</v>
      </c>
    </row>
    <row r="229" spans="1:18" x14ac:dyDescent="0.35">
      <c r="A229" s="24" t="s">
        <v>464</v>
      </c>
      <c r="B229" s="25" t="s">
        <v>465</v>
      </c>
      <c r="C229" s="25" t="s">
        <v>480</v>
      </c>
      <c r="D229" s="25" t="s">
        <v>483</v>
      </c>
      <c r="E229" s="25" t="s">
        <v>484</v>
      </c>
      <c r="F229" s="61"/>
      <c r="G229" s="26">
        <f t="shared" si="3"/>
        <v>2994</v>
      </c>
      <c r="H229" s="27">
        <v>0</v>
      </c>
      <c r="I229" s="28">
        <f>Table2[[#This Row],[EDU Reach Total]]/Table2[[#This Row],[EDU Target _Total]]</f>
        <v>0</v>
      </c>
      <c r="J229" s="29" t="s">
        <v>710</v>
      </c>
      <c r="K229" s="30" t="s">
        <v>715</v>
      </c>
      <c r="M229" s="31" t="s">
        <v>464</v>
      </c>
      <c r="N229" s="32" t="s">
        <v>465</v>
      </c>
      <c r="O229" s="32" t="s">
        <v>476</v>
      </c>
      <c r="P229" s="32" t="s">
        <v>476</v>
      </c>
      <c r="Q229" s="32" t="s">
        <v>477</v>
      </c>
      <c r="R229" s="33">
        <v>3922</v>
      </c>
    </row>
    <row r="230" spans="1:18" x14ac:dyDescent="0.35">
      <c r="A230" s="15" t="s">
        <v>464</v>
      </c>
      <c r="B230" s="16" t="s">
        <v>465</v>
      </c>
      <c r="C230" s="16" t="s">
        <v>480</v>
      </c>
      <c r="D230" s="16" t="s">
        <v>480</v>
      </c>
      <c r="E230" s="16" t="s">
        <v>485</v>
      </c>
      <c r="F230" s="61"/>
      <c r="G230" s="16">
        <f t="shared" si="3"/>
        <v>6645</v>
      </c>
      <c r="H230" s="17">
        <v>0</v>
      </c>
      <c r="I230" s="18">
        <f>Table2[[#This Row],[EDU Reach Total]]/Table2[[#This Row],[EDU Target _Total]]</f>
        <v>0</v>
      </c>
      <c r="J230" s="34" t="s">
        <v>710</v>
      </c>
      <c r="K230" s="20" t="s">
        <v>715</v>
      </c>
      <c r="M230" s="21" t="s">
        <v>464</v>
      </c>
      <c r="N230" s="22" t="s">
        <v>465</v>
      </c>
      <c r="O230" s="22" t="s">
        <v>476</v>
      </c>
      <c r="P230" s="22" t="s">
        <v>478</v>
      </c>
      <c r="Q230" s="22" t="s">
        <v>479</v>
      </c>
      <c r="R230" s="23">
        <v>2626</v>
      </c>
    </row>
    <row r="231" spans="1:18" x14ac:dyDescent="0.35">
      <c r="A231" s="24" t="s">
        <v>486</v>
      </c>
      <c r="B231" s="25" t="s">
        <v>465</v>
      </c>
      <c r="C231" s="25" t="s">
        <v>487</v>
      </c>
      <c r="D231" s="25" t="s">
        <v>487</v>
      </c>
      <c r="E231" s="25" t="s">
        <v>488</v>
      </c>
      <c r="F231" s="60"/>
      <c r="G231" s="26">
        <f t="shared" si="3"/>
        <v>2290</v>
      </c>
      <c r="H231" s="27">
        <v>0</v>
      </c>
      <c r="I231" s="28">
        <f>Table2[[#This Row],[EDU Reach Total]]/Table2[[#This Row],[EDU Target _Total]]</f>
        <v>0</v>
      </c>
      <c r="J231" s="29" t="s">
        <v>710</v>
      </c>
      <c r="K231" s="30" t="s">
        <v>715</v>
      </c>
      <c r="M231" s="31" t="s">
        <v>464</v>
      </c>
      <c r="N231" s="32" t="s">
        <v>465</v>
      </c>
      <c r="O231" s="32" t="s">
        <v>480</v>
      </c>
      <c r="P231" s="32" t="s">
        <v>480</v>
      </c>
      <c r="Q231" s="32" t="s">
        <v>485</v>
      </c>
      <c r="R231" s="33">
        <v>6645</v>
      </c>
    </row>
    <row r="232" spans="1:18" x14ac:dyDescent="0.35">
      <c r="A232" s="15" t="s">
        <v>486</v>
      </c>
      <c r="B232" s="16" t="s">
        <v>465</v>
      </c>
      <c r="C232" s="16" t="s">
        <v>487</v>
      </c>
      <c r="D232" s="16" t="s">
        <v>489</v>
      </c>
      <c r="E232" s="16" t="s">
        <v>490</v>
      </c>
      <c r="F232" s="60"/>
      <c r="G232" s="16">
        <f t="shared" si="3"/>
        <v>2649</v>
      </c>
      <c r="H232" s="17">
        <v>0</v>
      </c>
      <c r="I232" s="18">
        <f>Table2[[#This Row],[EDU Reach Total]]/Table2[[#This Row],[EDU Target _Total]]</f>
        <v>0</v>
      </c>
      <c r="J232" s="34" t="s">
        <v>710</v>
      </c>
      <c r="K232" s="20" t="s">
        <v>715</v>
      </c>
      <c r="M232" s="21" t="s">
        <v>464</v>
      </c>
      <c r="N232" s="22" t="s">
        <v>465</v>
      </c>
      <c r="O232" s="22" t="s">
        <v>480</v>
      </c>
      <c r="P232" s="22" t="s">
        <v>481</v>
      </c>
      <c r="Q232" s="22" t="s">
        <v>482</v>
      </c>
      <c r="R232" s="23">
        <v>1145</v>
      </c>
    </row>
    <row r="233" spans="1:18" x14ac:dyDescent="0.35">
      <c r="A233" s="24" t="s">
        <v>486</v>
      </c>
      <c r="B233" s="25" t="s">
        <v>465</v>
      </c>
      <c r="C233" s="25" t="s">
        <v>487</v>
      </c>
      <c r="D233" s="25" t="s">
        <v>491</v>
      </c>
      <c r="E233" s="25" t="s">
        <v>492</v>
      </c>
      <c r="F233" s="60"/>
      <c r="G233" s="26">
        <f t="shared" si="3"/>
        <v>3639</v>
      </c>
      <c r="H233" s="27">
        <v>0</v>
      </c>
      <c r="I233" s="28">
        <f>Table2[[#This Row],[EDU Reach Total]]/Table2[[#This Row],[EDU Target _Total]]</f>
        <v>0</v>
      </c>
      <c r="J233" s="29" t="s">
        <v>710</v>
      </c>
      <c r="K233" s="30" t="s">
        <v>715</v>
      </c>
      <c r="M233" s="31" t="s">
        <v>464</v>
      </c>
      <c r="N233" s="32" t="s">
        <v>465</v>
      </c>
      <c r="O233" s="32" t="s">
        <v>480</v>
      </c>
      <c r="P233" s="32" t="s">
        <v>483</v>
      </c>
      <c r="Q233" s="32" t="s">
        <v>484</v>
      </c>
      <c r="R233" s="33">
        <v>2994</v>
      </c>
    </row>
    <row r="234" spans="1:18" x14ac:dyDescent="0.35">
      <c r="A234" s="15" t="s">
        <v>486</v>
      </c>
      <c r="B234" s="16" t="s">
        <v>465</v>
      </c>
      <c r="C234" s="16" t="s">
        <v>493</v>
      </c>
      <c r="D234" s="16" t="s">
        <v>494</v>
      </c>
      <c r="E234" s="16" t="s">
        <v>495</v>
      </c>
      <c r="F234" s="60"/>
      <c r="G234" s="16">
        <f t="shared" si="3"/>
        <v>2251</v>
      </c>
      <c r="H234" s="17">
        <v>0</v>
      </c>
      <c r="I234" s="18">
        <f>Table2[[#This Row],[EDU Reach Total]]/Table2[[#This Row],[EDU Target _Total]]</f>
        <v>0</v>
      </c>
      <c r="J234" s="34" t="s">
        <v>710</v>
      </c>
      <c r="K234" s="20" t="s">
        <v>715</v>
      </c>
      <c r="M234" s="21" t="s">
        <v>486</v>
      </c>
      <c r="N234" s="22" t="s">
        <v>465</v>
      </c>
      <c r="O234" s="22" t="s">
        <v>487</v>
      </c>
      <c r="P234" s="22" t="s">
        <v>491</v>
      </c>
      <c r="Q234" s="22" t="s">
        <v>492</v>
      </c>
      <c r="R234" s="23">
        <v>3639</v>
      </c>
    </row>
    <row r="235" spans="1:18" x14ac:dyDescent="0.35">
      <c r="A235" s="24" t="s">
        <v>486</v>
      </c>
      <c r="B235" s="25" t="s">
        <v>465</v>
      </c>
      <c r="C235" s="25" t="s">
        <v>493</v>
      </c>
      <c r="D235" s="25" t="s">
        <v>496</v>
      </c>
      <c r="E235" s="25" t="s">
        <v>497</v>
      </c>
      <c r="F235" s="61"/>
      <c r="G235" s="26">
        <f t="shared" si="3"/>
        <v>3521</v>
      </c>
      <c r="H235" s="27">
        <v>0</v>
      </c>
      <c r="I235" s="28">
        <f>Table2[[#This Row],[EDU Reach Total]]/Table2[[#This Row],[EDU Target _Total]]</f>
        <v>0</v>
      </c>
      <c r="J235" s="29" t="s">
        <v>710</v>
      </c>
      <c r="K235" s="30" t="s">
        <v>715</v>
      </c>
      <c r="M235" s="31" t="s">
        <v>486</v>
      </c>
      <c r="N235" s="32" t="s">
        <v>465</v>
      </c>
      <c r="O235" s="32" t="s">
        <v>487</v>
      </c>
      <c r="P235" s="32" t="s">
        <v>489</v>
      </c>
      <c r="Q235" s="32" t="s">
        <v>490</v>
      </c>
      <c r="R235" s="33">
        <v>2649</v>
      </c>
    </row>
    <row r="236" spans="1:18" x14ac:dyDescent="0.35">
      <c r="A236" s="15" t="s">
        <v>486</v>
      </c>
      <c r="B236" s="16" t="s">
        <v>465</v>
      </c>
      <c r="C236" s="16" t="s">
        <v>498</v>
      </c>
      <c r="D236" s="16" t="s">
        <v>499</v>
      </c>
      <c r="E236" s="16" t="s">
        <v>500</v>
      </c>
      <c r="F236" s="62"/>
      <c r="G236" s="16">
        <f t="shared" si="3"/>
        <v>7331</v>
      </c>
      <c r="H236" s="17">
        <v>0</v>
      </c>
      <c r="I236" s="18">
        <f>Table2[[#This Row],[EDU Reach Total]]/Table2[[#This Row],[EDU Target _Total]]</f>
        <v>0</v>
      </c>
      <c r="J236" s="34" t="s">
        <v>710</v>
      </c>
      <c r="K236" s="20" t="s">
        <v>715</v>
      </c>
      <c r="M236" s="21" t="s">
        <v>486</v>
      </c>
      <c r="N236" s="22" t="s">
        <v>465</v>
      </c>
      <c r="O236" s="22" t="s">
        <v>487</v>
      </c>
      <c r="P236" s="22" t="s">
        <v>487</v>
      </c>
      <c r="Q236" s="22" t="s">
        <v>488</v>
      </c>
      <c r="R236" s="23">
        <v>2290</v>
      </c>
    </row>
    <row r="237" spans="1:18" x14ac:dyDescent="0.35">
      <c r="A237" s="24" t="s">
        <v>486</v>
      </c>
      <c r="B237" s="25" t="s">
        <v>465</v>
      </c>
      <c r="C237" s="25" t="s">
        <v>498</v>
      </c>
      <c r="D237" s="25" t="s">
        <v>498</v>
      </c>
      <c r="E237" s="25" t="s">
        <v>501</v>
      </c>
      <c r="F237" s="61"/>
      <c r="G237" s="26">
        <f t="shared" si="3"/>
        <v>8032</v>
      </c>
      <c r="H237" s="27">
        <v>0</v>
      </c>
      <c r="I237" s="28">
        <f>Table2[[#This Row],[EDU Reach Total]]/Table2[[#This Row],[EDU Target _Total]]</f>
        <v>0</v>
      </c>
      <c r="J237" s="29" t="s">
        <v>710</v>
      </c>
      <c r="K237" s="30" t="s">
        <v>715</v>
      </c>
      <c r="M237" s="31" t="s">
        <v>486</v>
      </c>
      <c r="N237" s="32" t="s">
        <v>465</v>
      </c>
      <c r="O237" s="32" t="s">
        <v>493</v>
      </c>
      <c r="P237" s="32" t="s">
        <v>496</v>
      </c>
      <c r="Q237" s="32" t="s">
        <v>497</v>
      </c>
      <c r="R237" s="33">
        <v>3521</v>
      </c>
    </row>
    <row r="238" spans="1:18" x14ac:dyDescent="0.35">
      <c r="A238" s="15" t="s">
        <v>486</v>
      </c>
      <c r="B238" s="16" t="s">
        <v>465</v>
      </c>
      <c r="C238" s="16" t="s">
        <v>498</v>
      </c>
      <c r="D238" s="16" t="s">
        <v>502</v>
      </c>
      <c r="E238" s="16" t="s">
        <v>503</v>
      </c>
      <c r="F238" s="61"/>
      <c r="G238" s="16">
        <f t="shared" si="3"/>
        <v>2078</v>
      </c>
      <c r="H238" s="17">
        <v>0</v>
      </c>
      <c r="I238" s="18">
        <f>Table2[[#This Row],[EDU Reach Total]]/Table2[[#This Row],[EDU Target _Total]]</f>
        <v>0</v>
      </c>
      <c r="J238" s="34" t="s">
        <v>710</v>
      </c>
      <c r="K238" s="20" t="s">
        <v>715</v>
      </c>
      <c r="M238" s="21" t="s">
        <v>486</v>
      </c>
      <c r="N238" s="22" t="s">
        <v>465</v>
      </c>
      <c r="O238" s="22" t="s">
        <v>493</v>
      </c>
      <c r="P238" s="22" t="s">
        <v>494</v>
      </c>
      <c r="Q238" s="22" t="s">
        <v>495</v>
      </c>
      <c r="R238" s="23">
        <v>2251</v>
      </c>
    </row>
    <row r="239" spans="1:18" x14ac:dyDescent="0.35">
      <c r="A239" s="24" t="s">
        <v>486</v>
      </c>
      <c r="B239" s="25" t="s">
        <v>465</v>
      </c>
      <c r="C239" s="25" t="s">
        <v>498</v>
      </c>
      <c r="D239" s="25" t="s">
        <v>504</v>
      </c>
      <c r="E239" s="25" t="s">
        <v>505</v>
      </c>
      <c r="F239" s="61"/>
      <c r="G239" s="26">
        <f t="shared" si="3"/>
        <v>5615</v>
      </c>
      <c r="H239" s="27">
        <v>0</v>
      </c>
      <c r="I239" s="28">
        <f>Table2[[#This Row],[EDU Reach Total]]/Table2[[#This Row],[EDU Target _Total]]</f>
        <v>0</v>
      </c>
      <c r="J239" s="29" t="s">
        <v>710</v>
      </c>
      <c r="K239" s="30" t="s">
        <v>715</v>
      </c>
      <c r="M239" s="31" t="s">
        <v>486</v>
      </c>
      <c r="N239" s="32" t="s">
        <v>465</v>
      </c>
      <c r="O239" s="32" t="s">
        <v>498</v>
      </c>
      <c r="P239" s="32" t="s">
        <v>498</v>
      </c>
      <c r="Q239" s="32" t="s">
        <v>501</v>
      </c>
      <c r="R239" s="33">
        <v>8032</v>
      </c>
    </row>
    <row r="240" spans="1:18" x14ac:dyDescent="0.35">
      <c r="A240" s="15" t="s">
        <v>486</v>
      </c>
      <c r="B240" s="16" t="s">
        <v>465</v>
      </c>
      <c r="C240" s="16" t="s">
        <v>506</v>
      </c>
      <c r="D240" s="16" t="s">
        <v>507</v>
      </c>
      <c r="E240" s="16" t="s">
        <v>508</v>
      </c>
      <c r="F240" s="61"/>
      <c r="G240" s="16">
        <f t="shared" si="3"/>
        <v>2233</v>
      </c>
      <c r="H240" s="17">
        <v>0</v>
      </c>
      <c r="I240" s="18">
        <f>Table2[[#This Row],[EDU Reach Total]]/Table2[[#This Row],[EDU Target _Total]]</f>
        <v>0</v>
      </c>
      <c r="J240" s="34" t="s">
        <v>710</v>
      </c>
      <c r="K240" s="20" t="s">
        <v>715</v>
      </c>
      <c r="M240" s="21" t="s">
        <v>486</v>
      </c>
      <c r="N240" s="22" t="s">
        <v>465</v>
      </c>
      <c r="O240" s="22" t="s">
        <v>498</v>
      </c>
      <c r="P240" s="22" t="s">
        <v>504</v>
      </c>
      <c r="Q240" s="22" t="s">
        <v>505</v>
      </c>
      <c r="R240" s="23">
        <v>5615</v>
      </c>
    </row>
    <row r="241" spans="1:18" x14ac:dyDescent="0.35">
      <c r="A241" s="24" t="s">
        <v>486</v>
      </c>
      <c r="B241" s="25" t="s">
        <v>465</v>
      </c>
      <c r="C241" s="25" t="s">
        <v>506</v>
      </c>
      <c r="D241" s="25" t="s">
        <v>509</v>
      </c>
      <c r="E241" s="25" t="s">
        <v>510</v>
      </c>
      <c r="F241" s="61"/>
      <c r="G241" s="26">
        <f t="shared" si="3"/>
        <v>2202</v>
      </c>
      <c r="H241" s="27">
        <f>VLOOKUP(Table2[Township Pcode],$T$4:$U$62,2,FALSE)</f>
        <v>6</v>
      </c>
      <c r="I241" s="28">
        <f>Table2[[#This Row],[EDU Reach Total]]/Table2[[#This Row],[EDU Target _Total]]</f>
        <v>2.7247956403269754E-3</v>
      </c>
      <c r="J241" s="29" t="s">
        <v>710</v>
      </c>
      <c r="K241" s="30" t="s">
        <v>715</v>
      </c>
      <c r="M241" s="31" t="s">
        <v>486</v>
      </c>
      <c r="N241" s="32" t="s">
        <v>465</v>
      </c>
      <c r="O241" s="32" t="s">
        <v>498</v>
      </c>
      <c r="P241" s="32" t="s">
        <v>499</v>
      </c>
      <c r="Q241" s="32" t="s">
        <v>500</v>
      </c>
      <c r="R241" s="33">
        <v>7331</v>
      </c>
    </row>
    <row r="242" spans="1:18" x14ac:dyDescent="0.35">
      <c r="A242" s="15" t="s">
        <v>486</v>
      </c>
      <c r="B242" s="16" t="s">
        <v>465</v>
      </c>
      <c r="C242" s="16" t="s">
        <v>506</v>
      </c>
      <c r="D242" s="16" t="s">
        <v>506</v>
      </c>
      <c r="E242" s="16" t="s">
        <v>511</v>
      </c>
      <c r="F242" s="61"/>
      <c r="G242" s="16">
        <f t="shared" si="3"/>
        <v>13480</v>
      </c>
      <c r="H242" s="17">
        <f>VLOOKUP(Table2[Township Pcode],$T$4:$U$62,2,FALSE)</f>
        <v>10</v>
      </c>
      <c r="I242" s="18">
        <f>Table2[[#This Row],[EDU Reach Total]]/Table2[[#This Row],[EDU Target _Total]]</f>
        <v>7.4183976261127599E-4</v>
      </c>
      <c r="J242" s="34" t="s">
        <v>710</v>
      </c>
      <c r="K242" s="20" t="s">
        <v>715</v>
      </c>
      <c r="M242" s="21" t="s">
        <v>486</v>
      </c>
      <c r="N242" s="22" t="s">
        <v>465</v>
      </c>
      <c r="O242" s="22" t="s">
        <v>498</v>
      </c>
      <c r="P242" s="22" t="s">
        <v>502</v>
      </c>
      <c r="Q242" s="22" t="s">
        <v>503</v>
      </c>
      <c r="R242" s="23">
        <v>2078</v>
      </c>
    </row>
    <row r="243" spans="1:18" x14ac:dyDescent="0.35">
      <c r="A243" s="24" t="s">
        <v>486</v>
      </c>
      <c r="B243" s="25" t="s">
        <v>465</v>
      </c>
      <c r="C243" s="25" t="s">
        <v>506</v>
      </c>
      <c r="D243" s="25" t="s">
        <v>512</v>
      </c>
      <c r="E243" s="25" t="s">
        <v>513</v>
      </c>
      <c r="F243" s="61"/>
      <c r="G243" s="26">
        <f t="shared" si="3"/>
        <v>2225</v>
      </c>
      <c r="H243" s="27">
        <v>0</v>
      </c>
      <c r="I243" s="28">
        <f>Table2[[#This Row],[EDU Reach Total]]/Table2[[#This Row],[EDU Target _Total]]</f>
        <v>0</v>
      </c>
      <c r="J243" s="29" t="s">
        <v>710</v>
      </c>
      <c r="K243" s="30" t="s">
        <v>715</v>
      </c>
      <c r="M243" s="31" t="s">
        <v>486</v>
      </c>
      <c r="N243" s="32" t="s">
        <v>465</v>
      </c>
      <c r="O243" s="32" t="s">
        <v>506</v>
      </c>
      <c r="P243" s="32" t="s">
        <v>506</v>
      </c>
      <c r="Q243" s="32" t="s">
        <v>511</v>
      </c>
      <c r="R243" s="33">
        <v>13480</v>
      </c>
    </row>
    <row r="244" spans="1:18" x14ac:dyDescent="0.35">
      <c r="A244" s="15" t="s">
        <v>486</v>
      </c>
      <c r="B244" s="16" t="s">
        <v>465</v>
      </c>
      <c r="C244" s="16" t="s">
        <v>506</v>
      </c>
      <c r="D244" s="16" t="s">
        <v>514</v>
      </c>
      <c r="E244" s="16" t="s">
        <v>515</v>
      </c>
      <c r="F244" s="61"/>
      <c r="G244" s="16">
        <f t="shared" si="3"/>
        <v>6476</v>
      </c>
      <c r="H244" s="17">
        <v>0</v>
      </c>
      <c r="I244" s="18">
        <f>Table2[[#This Row],[EDU Reach Total]]/Table2[[#This Row],[EDU Target _Total]]</f>
        <v>0</v>
      </c>
      <c r="J244" s="34" t="s">
        <v>710</v>
      </c>
      <c r="K244" s="20" t="s">
        <v>715</v>
      </c>
      <c r="M244" s="21" t="s">
        <v>486</v>
      </c>
      <c r="N244" s="22" t="s">
        <v>465</v>
      </c>
      <c r="O244" s="22" t="s">
        <v>506</v>
      </c>
      <c r="P244" s="22" t="s">
        <v>507</v>
      </c>
      <c r="Q244" s="22" t="s">
        <v>508</v>
      </c>
      <c r="R244" s="23">
        <v>2233</v>
      </c>
    </row>
    <row r="245" spans="1:18" x14ac:dyDescent="0.35">
      <c r="A245" s="24" t="s">
        <v>486</v>
      </c>
      <c r="B245" s="25" t="s">
        <v>465</v>
      </c>
      <c r="C245" s="25" t="s">
        <v>516</v>
      </c>
      <c r="D245" s="25" t="s">
        <v>516</v>
      </c>
      <c r="E245" s="25" t="s">
        <v>517</v>
      </c>
      <c r="F245" s="60"/>
      <c r="G245" s="26">
        <f t="shared" si="3"/>
        <v>740</v>
      </c>
      <c r="H245" s="27">
        <v>0</v>
      </c>
      <c r="I245" s="28">
        <f>Table2[[#This Row],[EDU Reach Total]]/Table2[[#This Row],[EDU Target _Total]]</f>
        <v>0</v>
      </c>
      <c r="J245" s="29" t="s">
        <v>710</v>
      </c>
      <c r="K245" s="30" t="s">
        <v>715</v>
      </c>
      <c r="M245" s="31" t="s">
        <v>486</v>
      </c>
      <c r="N245" s="32" t="s">
        <v>465</v>
      </c>
      <c r="O245" s="32" t="s">
        <v>506</v>
      </c>
      <c r="P245" s="32" t="s">
        <v>512</v>
      </c>
      <c r="Q245" s="32" t="s">
        <v>513</v>
      </c>
      <c r="R245" s="33">
        <v>2225</v>
      </c>
    </row>
    <row r="246" spans="1:18" x14ac:dyDescent="0.35">
      <c r="A246" s="15" t="s">
        <v>486</v>
      </c>
      <c r="B246" s="16" t="s">
        <v>465</v>
      </c>
      <c r="C246" s="16" t="s">
        <v>516</v>
      </c>
      <c r="D246" s="16" t="s">
        <v>518</v>
      </c>
      <c r="E246" s="16" t="s">
        <v>519</v>
      </c>
      <c r="F246" s="60"/>
      <c r="G246" s="16">
        <f t="shared" si="3"/>
        <v>4354</v>
      </c>
      <c r="H246" s="17">
        <v>0</v>
      </c>
      <c r="I246" s="18">
        <f>Table2[[#This Row],[EDU Reach Total]]/Table2[[#This Row],[EDU Target _Total]]</f>
        <v>0</v>
      </c>
      <c r="J246" s="34" t="s">
        <v>710</v>
      </c>
      <c r="K246" s="20" t="s">
        <v>715</v>
      </c>
      <c r="M246" s="21" t="s">
        <v>486</v>
      </c>
      <c r="N246" s="22" t="s">
        <v>465</v>
      </c>
      <c r="O246" s="22" t="s">
        <v>506</v>
      </c>
      <c r="P246" s="22" t="s">
        <v>514</v>
      </c>
      <c r="Q246" s="22" t="s">
        <v>515</v>
      </c>
      <c r="R246" s="23">
        <v>6476</v>
      </c>
    </row>
    <row r="247" spans="1:18" x14ac:dyDescent="0.35">
      <c r="A247" s="24" t="s">
        <v>486</v>
      </c>
      <c r="B247" s="25" t="s">
        <v>465</v>
      </c>
      <c r="C247" s="25" t="s">
        <v>516</v>
      </c>
      <c r="D247" s="25" t="s">
        <v>520</v>
      </c>
      <c r="E247" s="25" t="s">
        <v>521</v>
      </c>
      <c r="F247" s="60"/>
      <c r="G247" s="26">
        <f t="shared" si="3"/>
        <v>3971</v>
      </c>
      <c r="H247" s="27">
        <v>0</v>
      </c>
      <c r="I247" s="28">
        <f>Table2[[#This Row],[EDU Reach Total]]/Table2[[#This Row],[EDU Target _Total]]</f>
        <v>0</v>
      </c>
      <c r="J247" s="29" t="s">
        <v>710</v>
      </c>
      <c r="K247" s="30" t="s">
        <v>715</v>
      </c>
      <c r="M247" s="31" t="s">
        <v>486</v>
      </c>
      <c r="N247" s="32" t="s">
        <v>465</v>
      </c>
      <c r="O247" s="32" t="s">
        <v>506</v>
      </c>
      <c r="P247" s="32" t="s">
        <v>509</v>
      </c>
      <c r="Q247" s="32" t="s">
        <v>510</v>
      </c>
      <c r="R247" s="33">
        <v>2202</v>
      </c>
    </row>
    <row r="248" spans="1:18" x14ac:dyDescent="0.35">
      <c r="A248" s="15" t="s">
        <v>486</v>
      </c>
      <c r="B248" s="16" t="s">
        <v>465</v>
      </c>
      <c r="C248" s="16" t="s">
        <v>522</v>
      </c>
      <c r="D248" s="16" t="s">
        <v>523</v>
      </c>
      <c r="E248" s="16" t="s">
        <v>524</v>
      </c>
      <c r="F248" s="60"/>
      <c r="G248" s="16">
        <f t="shared" si="3"/>
        <v>1776</v>
      </c>
      <c r="H248" s="17">
        <v>0</v>
      </c>
      <c r="I248" s="18">
        <f>Table2[[#This Row],[EDU Reach Total]]/Table2[[#This Row],[EDU Target _Total]]</f>
        <v>0</v>
      </c>
      <c r="J248" s="34" t="s">
        <v>710</v>
      </c>
      <c r="K248" s="20" t="s">
        <v>715</v>
      </c>
      <c r="M248" s="21" t="s">
        <v>486</v>
      </c>
      <c r="N248" s="22" t="s">
        <v>465</v>
      </c>
      <c r="O248" s="22" t="s">
        <v>516</v>
      </c>
      <c r="P248" s="22" t="s">
        <v>520</v>
      </c>
      <c r="Q248" s="22" t="s">
        <v>521</v>
      </c>
      <c r="R248" s="23">
        <v>3971</v>
      </c>
    </row>
    <row r="249" spans="1:18" x14ac:dyDescent="0.35">
      <c r="A249" s="24" t="s">
        <v>486</v>
      </c>
      <c r="B249" s="25" t="s">
        <v>465</v>
      </c>
      <c r="C249" s="25" t="s">
        <v>522</v>
      </c>
      <c r="D249" s="25" t="s">
        <v>522</v>
      </c>
      <c r="E249" s="25" t="s">
        <v>525</v>
      </c>
      <c r="F249" s="61"/>
      <c r="G249" s="26">
        <f t="shared" si="3"/>
        <v>2373</v>
      </c>
      <c r="H249" s="27">
        <v>0</v>
      </c>
      <c r="I249" s="28">
        <f>Table2[[#This Row],[EDU Reach Total]]/Table2[[#This Row],[EDU Target _Total]]</f>
        <v>0</v>
      </c>
      <c r="J249" s="29" t="s">
        <v>710</v>
      </c>
      <c r="K249" s="30" t="s">
        <v>715</v>
      </c>
      <c r="M249" s="31" t="s">
        <v>486</v>
      </c>
      <c r="N249" s="32" t="s">
        <v>465</v>
      </c>
      <c r="O249" s="32" t="s">
        <v>516</v>
      </c>
      <c r="P249" s="32" t="s">
        <v>518</v>
      </c>
      <c r="Q249" s="32" t="s">
        <v>519</v>
      </c>
      <c r="R249" s="33">
        <v>4354</v>
      </c>
    </row>
    <row r="250" spans="1:18" x14ac:dyDescent="0.35">
      <c r="A250" s="15" t="s">
        <v>486</v>
      </c>
      <c r="B250" s="16" t="s">
        <v>465</v>
      </c>
      <c r="C250" s="16" t="s">
        <v>526</v>
      </c>
      <c r="D250" s="16" t="s">
        <v>527</v>
      </c>
      <c r="E250" s="16" t="s">
        <v>528</v>
      </c>
      <c r="F250" s="61"/>
      <c r="G250" s="16">
        <f t="shared" si="3"/>
        <v>8179</v>
      </c>
      <c r="H250" s="17">
        <f>VLOOKUP(Table2[Township Pcode],$T$4:$U$62,2,FALSE)</f>
        <v>16</v>
      </c>
      <c r="I250" s="18">
        <f>Table2[[#This Row],[EDU Reach Total]]/Table2[[#This Row],[EDU Target _Total]]</f>
        <v>1.9562293678933853E-3</v>
      </c>
      <c r="J250" s="34" t="s">
        <v>710</v>
      </c>
      <c r="K250" s="20" t="s">
        <v>715</v>
      </c>
      <c r="M250" s="21" t="s">
        <v>486</v>
      </c>
      <c r="N250" s="22" t="s">
        <v>465</v>
      </c>
      <c r="O250" s="22" t="s">
        <v>516</v>
      </c>
      <c r="P250" s="22" t="s">
        <v>516</v>
      </c>
      <c r="Q250" s="22" t="s">
        <v>517</v>
      </c>
      <c r="R250" s="23">
        <v>740</v>
      </c>
    </row>
    <row r="251" spans="1:18" x14ac:dyDescent="0.35">
      <c r="A251" s="24" t="s">
        <v>486</v>
      </c>
      <c r="B251" s="25" t="s">
        <v>465</v>
      </c>
      <c r="C251" s="25" t="s">
        <v>526</v>
      </c>
      <c r="D251" s="25" t="s">
        <v>526</v>
      </c>
      <c r="E251" s="25" t="s">
        <v>529</v>
      </c>
      <c r="F251" s="61"/>
      <c r="G251" s="26">
        <f t="shared" si="3"/>
        <v>10318</v>
      </c>
      <c r="H251" s="27">
        <v>0</v>
      </c>
      <c r="I251" s="28">
        <f>Table2[[#This Row],[EDU Reach Total]]/Table2[[#This Row],[EDU Target _Total]]</f>
        <v>0</v>
      </c>
      <c r="J251" s="29" t="s">
        <v>710</v>
      </c>
      <c r="K251" s="30" t="s">
        <v>715</v>
      </c>
      <c r="M251" s="31" t="s">
        <v>486</v>
      </c>
      <c r="N251" s="32" t="s">
        <v>465</v>
      </c>
      <c r="O251" s="32" t="s">
        <v>522</v>
      </c>
      <c r="P251" s="32" t="s">
        <v>522</v>
      </c>
      <c r="Q251" s="32" t="s">
        <v>525</v>
      </c>
      <c r="R251" s="33">
        <v>2373</v>
      </c>
    </row>
    <row r="252" spans="1:18" x14ac:dyDescent="0.35">
      <c r="A252" s="15" t="s">
        <v>486</v>
      </c>
      <c r="B252" s="16" t="s">
        <v>465</v>
      </c>
      <c r="C252" s="16" t="s">
        <v>526</v>
      </c>
      <c r="D252" s="16" t="s">
        <v>530</v>
      </c>
      <c r="E252" s="16" t="s">
        <v>531</v>
      </c>
      <c r="F252" s="61"/>
      <c r="G252" s="16">
        <f t="shared" si="3"/>
        <v>4190</v>
      </c>
      <c r="H252" s="17">
        <f>VLOOKUP(Table2[Township Pcode],$T$4:$U$62,2,FALSE)</f>
        <v>10</v>
      </c>
      <c r="I252" s="18">
        <f>Table2[[#This Row],[EDU Reach Total]]/Table2[[#This Row],[EDU Target _Total]]</f>
        <v>2.3866348448687352E-3</v>
      </c>
      <c r="J252" s="34" t="s">
        <v>710</v>
      </c>
      <c r="K252" s="20" t="s">
        <v>715</v>
      </c>
      <c r="M252" s="21" t="s">
        <v>486</v>
      </c>
      <c r="N252" s="22" t="s">
        <v>465</v>
      </c>
      <c r="O252" s="22" t="s">
        <v>522</v>
      </c>
      <c r="P252" s="22" t="s">
        <v>523</v>
      </c>
      <c r="Q252" s="22" t="s">
        <v>524</v>
      </c>
      <c r="R252" s="23">
        <v>1776</v>
      </c>
    </row>
    <row r="253" spans="1:18" x14ac:dyDescent="0.35">
      <c r="A253" s="24" t="s">
        <v>486</v>
      </c>
      <c r="B253" s="25" t="s">
        <v>465</v>
      </c>
      <c r="C253" s="25" t="s">
        <v>532</v>
      </c>
      <c r="D253" s="25" t="s">
        <v>533</v>
      </c>
      <c r="E253" s="25" t="s">
        <v>534</v>
      </c>
      <c r="F253" s="61"/>
      <c r="G253" s="26">
        <f t="shared" si="3"/>
        <v>1517</v>
      </c>
      <c r="H253" s="27">
        <v>0</v>
      </c>
      <c r="I253" s="28">
        <f>Table2[[#This Row],[EDU Reach Total]]/Table2[[#This Row],[EDU Target _Total]]</f>
        <v>0</v>
      </c>
      <c r="J253" s="29" t="s">
        <v>710</v>
      </c>
      <c r="K253" s="30" t="s">
        <v>715</v>
      </c>
      <c r="M253" s="31" t="s">
        <v>486</v>
      </c>
      <c r="N253" s="32" t="s">
        <v>465</v>
      </c>
      <c r="O253" s="32" t="s">
        <v>526</v>
      </c>
      <c r="P253" s="32" t="s">
        <v>526</v>
      </c>
      <c r="Q253" s="32" t="s">
        <v>529</v>
      </c>
      <c r="R253" s="33">
        <v>10318</v>
      </c>
    </row>
    <row r="254" spans="1:18" x14ac:dyDescent="0.35">
      <c r="A254" s="15" t="s">
        <v>486</v>
      </c>
      <c r="B254" s="16" t="s">
        <v>465</v>
      </c>
      <c r="C254" s="16" t="s">
        <v>532</v>
      </c>
      <c r="D254" s="16" t="s">
        <v>535</v>
      </c>
      <c r="E254" s="16" t="s">
        <v>536</v>
      </c>
      <c r="F254" s="61"/>
      <c r="G254" s="16">
        <f t="shared" si="3"/>
        <v>2858</v>
      </c>
      <c r="H254" s="17">
        <v>0</v>
      </c>
      <c r="I254" s="18">
        <f>Table2[[#This Row],[EDU Reach Total]]/Table2[[#This Row],[EDU Target _Total]]</f>
        <v>0</v>
      </c>
      <c r="J254" s="34" t="s">
        <v>710</v>
      </c>
      <c r="K254" s="20" t="s">
        <v>715</v>
      </c>
      <c r="M254" s="21" t="s">
        <v>486</v>
      </c>
      <c r="N254" s="22" t="s">
        <v>465</v>
      </c>
      <c r="O254" s="22" t="s">
        <v>526</v>
      </c>
      <c r="P254" s="22" t="s">
        <v>530</v>
      </c>
      <c r="Q254" s="22" t="s">
        <v>531</v>
      </c>
      <c r="R254" s="23">
        <v>4190</v>
      </c>
    </row>
    <row r="255" spans="1:18" x14ac:dyDescent="0.35">
      <c r="A255" s="24" t="s">
        <v>537</v>
      </c>
      <c r="B255" s="25" t="s">
        <v>465</v>
      </c>
      <c r="C255" s="25" t="s">
        <v>538</v>
      </c>
      <c r="D255" s="25" t="s">
        <v>539</v>
      </c>
      <c r="E255" s="25" t="s">
        <v>540</v>
      </c>
      <c r="F255" s="60"/>
      <c r="G255" s="26">
        <f t="shared" si="3"/>
        <v>2972</v>
      </c>
      <c r="H255" s="27">
        <v>0</v>
      </c>
      <c r="I255" s="28">
        <f>Table2[[#This Row],[EDU Reach Total]]/Table2[[#This Row],[EDU Target _Total]]</f>
        <v>0</v>
      </c>
      <c r="J255" s="29" t="s">
        <v>710</v>
      </c>
      <c r="K255" s="30" t="s">
        <v>715</v>
      </c>
      <c r="M255" s="31" t="s">
        <v>486</v>
      </c>
      <c r="N255" s="32" t="s">
        <v>465</v>
      </c>
      <c r="O255" s="32" t="s">
        <v>526</v>
      </c>
      <c r="P255" s="32" t="s">
        <v>527</v>
      </c>
      <c r="Q255" s="32" t="s">
        <v>528</v>
      </c>
      <c r="R255" s="33">
        <v>8179</v>
      </c>
    </row>
    <row r="256" spans="1:18" x14ac:dyDescent="0.35">
      <c r="A256" s="15" t="s">
        <v>537</v>
      </c>
      <c r="B256" s="16" t="s">
        <v>465</v>
      </c>
      <c r="C256" s="16" t="s">
        <v>538</v>
      </c>
      <c r="D256" s="16" t="s">
        <v>541</v>
      </c>
      <c r="E256" s="16" t="s">
        <v>542</v>
      </c>
      <c r="F256" s="60"/>
      <c r="G256" s="16">
        <f t="shared" si="3"/>
        <v>3093</v>
      </c>
      <c r="H256" s="17">
        <v>0</v>
      </c>
      <c r="I256" s="18">
        <f>Table2[[#This Row],[EDU Reach Total]]/Table2[[#This Row],[EDU Target _Total]]</f>
        <v>0</v>
      </c>
      <c r="J256" s="34" t="s">
        <v>710</v>
      </c>
      <c r="K256" s="20" t="s">
        <v>715</v>
      </c>
      <c r="M256" s="21" t="s">
        <v>486</v>
      </c>
      <c r="N256" s="22" t="s">
        <v>465</v>
      </c>
      <c r="O256" s="22" t="s">
        <v>532</v>
      </c>
      <c r="P256" s="22" t="s">
        <v>535</v>
      </c>
      <c r="Q256" s="22" t="s">
        <v>536</v>
      </c>
      <c r="R256" s="23">
        <v>2858</v>
      </c>
    </row>
    <row r="257" spans="1:18" x14ac:dyDescent="0.35">
      <c r="A257" s="24" t="s">
        <v>537</v>
      </c>
      <c r="B257" s="25" t="s">
        <v>465</v>
      </c>
      <c r="C257" s="25" t="s">
        <v>543</v>
      </c>
      <c r="D257" s="25" t="s">
        <v>543</v>
      </c>
      <c r="E257" s="25" t="s">
        <v>544</v>
      </c>
      <c r="F257" s="60"/>
      <c r="G257" s="26">
        <f t="shared" si="3"/>
        <v>1511</v>
      </c>
      <c r="H257" s="27">
        <v>0</v>
      </c>
      <c r="I257" s="28">
        <f>Table2[[#This Row],[EDU Reach Total]]/Table2[[#This Row],[EDU Target _Total]]</f>
        <v>0</v>
      </c>
      <c r="J257" s="29" t="s">
        <v>710</v>
      </c>
      <c r="K257" s="30" t="s">
        <v>715</v>
      </c>
      <c r="M257" s="31" t="s">
        <v>486</v>
      </c>
      <c r="N257" s="32" t="s">
        <v>465</v>
      </c>
      <c r="O257" s="32" t="s">
        <v>532</v>
      </c>
      <c r="P257" s="32" t="s">
        <v>533</v>
      </c>
      <c r="Q257" s="32" t="s">
        <v>534</v>
      </c>
      <c r="R257" s="33">
        <v>1517</v>
      </c>
    </row>
    <row r="258" spans="1:18" x14ac:dyDescent="0.35">
      <c r="A258" s="15" t="s">
        <v>537</v>
      </c>
      <c r="B258" s="16" t="s">
        <v>465</v>
      </c>
      <c r="C258" s="16" t="s">
        <v>543</v>
      </c>
      <c r="D258" s="16" t="s">
        <v>545</v>
      </c>
      <c r="E258" s="16" t="s">
        <v>546</v>
      </c>
      <c r="F258" s="60"/>
      <c r="G258" s="16">
        <f t="shared" si="3"/>
        <v>1267</v>
      </c>
      <c r="H258" s="17">
        <v>0</v>
      </c>
      <c r="I258" s="18">
        <f>Table2[[#This Row],[EDU Reach Total]]/Table2[[#This Row],[EDU Target _Total]]</f>
        <v>0</v>
      </c>
      <c r="J258" s="34" t="s">
        <v>710</v>
      </c>
      <c r="K258" s="20" t="s">
        <v>715</v>
      </c>
      <c r="M258" s="21" t="s">
        <v>537</v>
      </c>
      <c r="N258" s="22" t="s">
        <v>465</v>
      </c>
      <c r="O258" s="22" t="s">
        <v>538</v>
      </c>
      <c r="P258" s="22" t="s">
        <v>539</v>
      </c>
      <c r="Q258" s="22" t="s">
        <v>540</v>
      </c>
      <c r="R258" s="23">
        <v>2972</v>
      </c>
    </row>
    <row r="259" spans="1:18" x14ac:dyDescent="0.35">
      <c r="A259" s="24" t="s">
        <v>537</v>
      </c>
      <c r="B259" s="25" t="s">
        <v>465</v>
      </c>
      <c r="C259" s="25" t="s">
        <v>543</v>
      </c>
      <c r="D259" s="25" t="s">
        <v>547</v>
      </c>
      <c r="E259" s="25" t="s">
        <v>548</v>
      </c>
      <c r="F259" s="60"/>
      <c r="G259" s="26">
        <f t="shared" si="3"/>
        <v>1478</v>
      </c>
      <c r="H259" s="27">
        <f>VLOOKUP(Table2[Township Pcode],$T$4:$U$62,2,FALSE)</f>
        <v>4</v>
      </c>
      <c r="I259" s="28">
        <f>Table2[[#This Row],[EDU Reach Total]]/Table2[[#This Row],[EDU Target _Total]]</f>
        <v>2.7063599458728013E-3</v>
      </c>
      <c r="J259" s="29" t="s">
        <v>710</v>
      </c>
      <c r="K259" s="30" t="s">
        <v>715</v>
      </c>
      <c r="M259" s="31" t="s">
        <v>537</v>
      </c>
      <c r="N259" s="32" t="s">
        <v>465</v>
      </c>
      <c r="O259" s="32" t="s">
        <v>538</v>
      </c>
      <c r="P259" s="32" t="s">
        <v>541</v>
      </c>
      <c r="Q259" s="32" t="s">
        <v>542</v>
      </c>
      <c r="R259" s="33">
        <v>3093</v>
      </c>
    </row>
    <row r="260" spans="1:18" x14ac:dyDescent="0.35">
      <c r="A260" s="15" t="s">
        <v>537</v>
      </c>
      <c r="B260" s="16" t="s">
        <v>465</v>
      </c>
      <c r="C260" s="16" t="s">
        <v>543</v>
      </c>
      <c r="D260" s="16" t="s">
        <v>549</v>
      </c>
      <c r="E260" s="16" t="s">
        <v>550</v>
      </c>
      <c r="F260" s="61"/>
      <c r="G260" s="16">
        <f t="shared" ref="G260:G323" si="4">VLOOKUP(E260:E586,$Q$4:$R$333,2,FALSE)</f>
        <v>972</v>
      </c>
      <c r="H260" s="17">
        <f>VLOOKUP(Table2[Township Pcode],$T$4:$U$62,2,FALSE)</f>
        <v>3</v>
      </c>
      <c r="I260" s="18">
        <f>Table2[[#This Row],[EDU Reach Total]]/Table2[[#This Row],[EDU Target _Total]]</f>
        <v>3.0864197530864196E-3</v>
      </c>
      <c r="J260" s="34" t="s">
        <v>710</v>
      </c>
      <c r="K260" s="20" t="s">
        <v>715</v>
      </c>
      <c r="M260" s="21" t="s">
        <v>537</v>
      </c>
      <c r="N260" s="22" t="s">
        <v>465</v>
      </c>
      <c r="O260" s="22" t="s">
        <v>543</v>
      </c>
      <c r="P260" s="22" t="s">
        <v>543</v>
      </c>
      <c r="Q260" s="22" t="s">
        <v>544</v>
      </c>
      <c r="R260" s="23">
        <v>1511</v>
      </c>
    </row>
    <row r="261" spans="1:18" x14ac:dyDescent="0.35">
      <c r="A261" s="24" t="s">
        <v>537</v>
      </c>
      <c r="B261" s="25" t="s">
        <v>465</v>
      </c>
      <c r="C261" s="25" t="s">
        <v>551</v>
      </c>
      <c r="D261" s="25" t="s">
        <v>552</v>
      </c>
      <c r="E261" s="25" t="s">
        <v>553</v>
      </c>
      <c r="F261" s="60"/>
      <c r="G261" s="26">
        <f t="shared" si="4"/>
        <v>2001</v>
      </c>
      <c r="H261" s="27">
        <f>VLOOKUP(Table2[Township Pcode],$T$4:$U$62,2,FALSE)</f>
        <v>7</v>
      </c>
      <c r="I261" s="28">
        <f>Table2[[#This Row],[EDU Reach Total]]/Table2[[#This Row],[EDU Target _Total]]</f>
        <v>3.4982508745627187E-3</v>
      </c>
      <c r="J261" s="29" t="s">
        <v>710</v>
      </c>
      <c r="K261" s="30" t="s">
        <v>715</v>
      </c>
      <c r="M261" s="31" t="s">
        <v>537</v>
      </c>
      <c r="N261" s="32" t="s">
        <v>465</v>
      </c>
      <c r="O261" s="32" t="s">
        <v>543</v>
      </c>
      <c r="P261" s="32" t="s">
        <v>547</v>
      </c>
      <c r="Q261" s="32" t="s">
        <v>548</v>
      </c>
      <c r="R261" s="33">
        <v>1478</v>
      </c>
    </row>
    <row r="262" spans="1:18" x14ac:dyDescent="0.35">
      <c r="A262" s="15" t="s">
        <v>537</v>
      </c>
      <c r="B262" s="16" t="s">
        <v>465</v>
      </c>
      <c r="C262" s="16" t="s">
        <v>551</v>
      </c>
      <c r="D262" s="16" t="s">
        <v>554</v>
      </c>
      <c r="E262" s="16" t="s">
        <v>555</v>
      </c>
      <c r="F262" s="61"/>
      <c r="G262" s="16">
        <f t="shared" si="4"/>
        <v>2897</v>
      </c>
      <c r="H262" s="17">
        <v>0</v>
      </c>
      <c r="I262" s="18">
        <f>Table2[[#This Row],[EDU Reach Total]]/Table2[[#This Row],[EDU Target _Total]]</f>
        <v>0</v>
      </c>
      <c r="J262" s="34" t="s">
        <v>710</v>
      </c>
      <c r="K262" s="20" t="s">
        <v>715</v>
      </c>
      <c r="M262" s="21" t="s">
        <v>537</v>
      </c>
      <c r="N262" s="22" t="s">
        <v>465</v>
      </c>
      <c r="O262" s="22" t="s">
        <v>543</v>
      </c>
      <c r="P262" s="22" t="s">
        <v>545</v>
      </c>
      <c r="Q262" s="22" t="s">
        <v>546</v>
      </c>
      <c r="R262" s="23">
        <v>1267</v>
      </c>
    </row>
    <row r="263" spans="1:18" x14ac:dyDescent="0.35">
      <c r="A263" s="24" t="s">
        <v>537</v>
      </c>
      <c r="B263" s="25" t="s">
        <v>465</v>
      </c>
      <c r="C263" s="25" t="s">
        <v>551</v>
      </c>
      <c r="D263" s="25" t="s">
        <v>556</v>
      </c>
      <c r="E263" s="25" t="s">
        <v>557</v>
      </c>
      <c r="F263" s="60"/>
      <c r="G263" s="26">
        <f t="shared" si="4"/>
        <v>1830</v>
      </c>
      <c r="H263" s="27">
        <f>VLOOKUP(Table2[Township Pcode],$T$4:$U$62,2,FALSE)</f>
        <v>4</v>
      </c>
      <c r="I263" s="28">
        <f>Table2[[#This Row],[EDU Reach Total]]/Table2[[#This Row],[EDU Target _Total]]</f>
        <v>2.185792349726776E-3</v>
      </c>
      <c r="J263" s="29" t="s">
        <v>710</v>
      </c>
      <c r="K263" s="30" t="s">
        <v>715</v>
      </c>
      <c r="M263" s="31" t="s">
        <v>537</v>
      </c>
      <c r="N263" s="32" t="s">
        <v>465</v>
      </c>
      <c r="O263" s="32" t="s">
        <v>543</v>
      </c>
      <c r="P263" s="32" t="s">
        <v>549</v>
      </c>
      <c r="Q263" s="32" t="s">
        <v>550</v>
      </c>
      <c r="R263" s="33">
        <v>972</v>
      </c>
    </row>
    <row r="264" spans="1:18" x14ac:dyDescent="0.35">
      <c r="A264" s="15" t="s">
        <v>537</v>
      </c>
      <c r="B264" s="16" t="s">
        <v>465</v>
      </c>
      <c r="C264" s="16" t="s">
        <v>551</v>
      </c>
      <c r="D264" s="16" t="s">
        <v>551</v>
      </c>
      <c r="E264" s="16" t="s">
        <v>558</v>
      </c>
      <c r="F264" s="61"/>
      <c r="G264" s="16">
        <f t="shared" si="4"/>
        <v>4668</v>
      </c>
      <c r="H264" s="17">
        <f>VLOOKUP(Table2[Township Pcode],$T$4:$U$62,2,FALSE)</f>
        <v>8</v>
      </c>
      <c r="I264" s="18">
        <f>Table2[[#This Row],[EDU Reach Total]]/Table2[[#This Row],[EDU Target _Total]]</f>
        <v>1.7137960582690661E-3</v>
      </c>
      <c r="J264" s="34" t="s">
        <v>710</v>
      </c>
      <c r="K264" s="20" t="s">
        <v>715</v>
      </c>
      <c r="M264" s="21" t="s">
        <v>537</v>
      </c>
      <c r="N264" s="22" t="s">
        <v>465</v>
      </c>
      <c r="O264" s="22" t="s">
        <v>551</v>
      </c>
      <c r="P264" s="22" t="s">
        <v>551</v>
      </c>
      <c r="Q264" s="22" t="s">
        <v>558</v>
      </c>
      <c r="R264" s="23">
        <v>4668</v>
      </c>
    </row>
    <row r="265" spans="1:18" x14ac:dyDescent="0.35">
      <c r="A265" s="24" t="s">
        <v>537</v>
      </c>
      <c r="B265" s="25" t="s">
        <v>465</v>
      </c>
      <c r="C265" s="25" t="s">
        <v>551</v>
      </c>
      <c r="D265" s="25" t="s">
        <v>559</v>
      </c>
      <c r="E265" s="25" t="s">
        <v>560</v>
      </c>
      <c r="F265" s="61"/>
      <c r="G265" s="26">
        <f t="shared" si="4"/>
        <v>2726</v>
      </c>
      <c r="H265" s="27">
        <v>0</v>
      </c>
      <c r="I265" s="28">
        <f>Table2[[#This Row],[EDU Reach Total]]/Table2[[#This Row],[EDU Target _Total]]</f>
        <v>0</v>
      </c>
      <c r="J265" s="29" t="s">
        <v>710</v>
      </c>
      <c r="K265" s="30" t="s">
        <v>715</v>
      </c>
      <c r="M265" s="31" t="s">
        <v>537</v>
      </c>
      <c r="N265" s="32" t="s">
        <v>465</v>
      </c>
      <c r="O265" s="32" t="s">
        <v>551</v>
      </c>
      <c r="P265" s="32" t="s">
        <v>556</v>
      </c>
      <c r="Q265" s="32" t="s">
        <v>557</v>
      </c>
      <c r="R265" s="33">
        <v>1830</v>
      </c>
    </row>
    <row r="266" spans="1:18" x14ac:dyDescent="0.35">
      <c r="A266" s="15" t="s">
        <v>537</v>
      </c>
      <c r="B266" s="16" t="s">
        <v>465</v>
      </c>
      <c r="C266" s="16" t="s">
        <v>551</v>
      </c>
      <c r="D266" s="16" t="s">
        <v>561</v>
      </c>
      <c r="E266" s="16" t="s">
        <v>562</v>
      </c>
      <c r="F266" s="61"/>
      <c r="G266" s="16">
        <f t="shared" si="4"/>
        <v>2682</v>
      </c>
      <c r="H266" s="17">
        <f>VLOOKUP(Table2[Township Pcode],$T$4:$U$62,2,FALSE)</f>
        <v>8</v>
      </c>
      <c r="I266" s="18">
        <f>Table2[[#This Row],[EDU Reach Total]]/Table2[[#This Row],[EDU Target _Total]]</f>
        <v>2.9828486204325128E-3</v>
      </c>
      <c r="J266" s="34" t="s">
        <v>710</v>
      </c>
      <c r="K266" s="20" t="s">
        <v>715</v>
      </c>
      <c r="M266" s="21" t="s">
        <v>537</v>
      </c>
      <c r="N266" s="22" t="s">
        <v>465</v>
      </c>
      <c r="O266" s="22" t="s">
        <v>551</v>
      </c>
      <c r="P266" s="22" t="s">
        <v>563</v>
      </c>
      <c r="Q266" s="22" t="s">
        <v>564</v>
      </c>
      <c r="R266" s="23">
        <v>4383</v>
      </c>
    </row>
    <row r="267" spans="1:18" x14ac:dyDescent="0.35">
      <c r="A267" s="24" t="s">
        <v>537</v>
      </c>
      <c r="B267" s="25" t="s">
        <v>465</v>
      </c>
      <c r="C267" s="25" t="s">
        <v>551</v>
      </c>
      <c r="D267" s="25" t="s">
        <v>563</v>
      </c>
      <c r="E267" s="25" t="s">
        <v>564</v>
      </c>
      <c r="F267" s="61"/>
      <c r="G267" s="26">
        <f t="shared" si="4"/>
        <v>4383</v>
      </c>
      <c r="H267" s="27">
        <f>VLOOKUP(Table2[Township Pcode],$T$4:$U$62,2,FALSE)</f>
        <v>8</v>
      </c>
      <c r="I267" s="28">
        <f>Table2[[#This Row],[EDU Reach Total]]/Table2[[#This Row],[EDU Target _Total]]</f>
        <v>1.8252338580880675E-3</v>
      </c>
      <c r="J267" s="29" t="s">
        <v>710</v>
      </c>
      <c r="K267" s="30" t="s">
        <v>715</v>
      </c>
      <c r="M267" s="31" t="s">
        <v>537</v>
      </c>
      <c r="N267" s="32" t="s">
        <v>465</v>
      </c>
      <c r="O267" s="32" t="s">
        <v>551</v>
      </c>
      <c r="P267" s="32" t="s">
        <v>552</v>
      </c>
      <c r="Q267" s="32" t="s">
        <v>553</v>
      </c>
      <c r="R267" s="33">
        <v>2001</v>
      </c>
    </row>
    <row r="268" spans="1:18" x14ac:dyDescent="0.35">
      <c r="A268" s="15" t="s">
        <v>537</v>
      </c>
      <c r="B268" s="16" t="s">
        <v>465</v>
      </c>
      <c r="C268" s="16" t="s">
        <v>565</v>
      </c>
      <c r="D268" s="16" t="s">
        <v>566</v>
      </c>
      <c r="E268" s="16" t="s">
        <v>567</v>
      </c>
      <c r="F268" s="60"/>
      <c r="G268" s="16">
        <f t="shared" si="4"/>
        <v>4210</v>
      </c>
      <c r="H268" s="17">
        <v>0</v>
      </c>
      <c r="I268" s="18">
        <f>Table2[[#This Row],[EDU Reach Total]]/Table2[[#This Row],[EDU Target _Total]]</f>
        <v>0</v>
      </c>
      <c r="J268" s="34" t="s">
        <v>710</v>
      </c>
      <c r="K268" s="20" t="s">
        <v>715</v>
      </c>
      <c r="M268" s="21" t="s">
        <v>537</v>
      </c>
      <c r="N268" s="22" t="s">
        <v>465</v>
      </c>
      <c r="O268" s="22" t="s">
        <v>551</v>
      </c>
      <c r="P268" s="22" t="s">
        <v>554</v>
      </c>
      <c r="Q268" s="22" t="s">
        <v>555</v>
      </c>
      <c r="R268" s="23">
        <v>2897</v>
      </c>
    </row>
    <row r="269" spans="1:18" x14ac:dyDescent="0.35">
      <c r="A269" s="24" t="s">
        <v>537</v>
      </c>
      <c r="B269" s="25" t="s">
        <v>465</v>
      </c>
      <c r="C269" s="25" t="s">
        <v>565</v>
      </c>
      <c r="D269" s="25" t="s">
        <v>568</v>
      </c>
      <c r="E269" s="25" t="s">
        <v>569</v>
      </c>
      <c r="F269" s="61"/>
      <c r="G269" s="26">
        <f t="shared" si="4"/>
        <v>5708</v>
      </c>
      <c r="H269" s="27">
        <v>0</v>
      </c>
      <c r="I269" s="28">
        <f>Table2[[#This Row],[EDU Reach Total]]/Table2[[#This Row],[EDU Target _Total]]</f>
        <v>0</v>
      </c>
      <c r="J269" s="29" t="s">
        <v>710</v>
      </c>
      <c r="K269" s="30" t="s">
        <v>715</v>
      </c>
      <c r="M269" s="31" t="s">
        <v>537</v>
      </c>
      <c r="N269" s="32" t="s">
        <v>465</v>
      </c>
      <c r="O269" s="32" t="s">
        <v>551</v>
      </c>
      <c r="P269" s="32" t="s">
        <v>561</v>
      </c>
      <c r="Q269" s="32" t="s">
        <v>562</v>
      </c>
      <c r="R269" s="33">
        <v>2682</v>
      </c>
    </row>
    <row r="270" spans="1:18" x14ac:dyDescent="0.35">
      <c r="A270" s="15" t="s">
        <v>537</v>
      </c>
      <c r="B270" s="16" t="s">
        <v>465</v>
      </c>
      <c r="C270" s="16" t="s">
        <v>565</v>
      </c>
      <c r="D270" s="16" t="s">
        <v>570</v>
      </c>
      <c r="E270" s="16" t="s">
        <v>571</v>
      </c>
      <c r="F270" s="62"/>
      <c r="G270" s="16">
        <f t="shared" si="4"/>
        <v>7203</v>
      </c>
      <c r="H270" s="17">
        <v>0</v>
      </c>
      <c r="I270" s="18">
        <f>Table2[[#This Row],[EDU Reach Total]]/Table2[[#This Row],[EDU Target _Total]]</f>
        <v>0</v>
      </c>
      <c r="J270" s="34" t="s">
        <v>710</v>
      </c>
      <c r="K270" s="20" t="s">
        <v>715</v>
      </c>
      <c r="M270" s="21" t="s">
        <v>537</v>
      </c>
      <c r="N270" s="22" t="s">
        <v>465</v>
      </c>
      <c r="O270" s="22" t="s">
        <v>551</v>
      </c>
      <c r="P270" s="22" t="s">
        <v>559</v>
      </c>
      <c r="Q270" s="22" t="s">
        <v>560</v>
      </c>
      <c r="R270" s="23">
        <v>2726</v>
      </c>
    </row>
    <row r="271" spans="1:18" x14ac:dyDescent="0.35">
      <c r="A271" s="24" t="s">
        <v>537</v>
      </c>
      <c r="B271" s="25" t="s">
        <v>465</v>
      </c>
      <c r="C271" s="25" t="s">
        <v>572</v>
      </c>
      <c r="D271" s="25" t="s">
        <v>573</v>
      </c>
      <c r="E271" s="25" t="s">
        <v>574</v>
      </c>
      <c r="F271" s="61"/>
      <c r="G271" s="26">
        <f t="shared" si="4"/>
        <v>6974</v>
      </c>
      <c r="H271" s="27">
        <f>VLOOKUP(Table2[Township Pcode],$T$4:$U$62,2,FALSE)</f>
        <v>4</v>
      </c>
      <c r="I271" s="28">
        <f>Table2[[#This Row],[EDU Reach Total]]/Table2[[#This Row],[EDU Target _Total]]</f>
        <v>5.7355893318038426E-4</v>
      </c>
      <c r="J271" s="29" t="s">
        <v>710</v>
      </c>
      <c r="K271" s="30" t="s">
        <v>715</v>
      </c>
      <c r="M271" s="31" t="s">
        <v>537</v>
      </c>
      <c r="N271" s="32" t="s">
        <v>465</v>
      </c>
      <c r="O271" s="32" t="s">
        <v>565</v>
      </c>
      <c r="P271" s="32" t="s">
        <v>566</v>
      </c>
      <c r="Q271" s="32" t="s">
        <v>567</v>
      </c>
      <c r="R271" s="33">
        <v>4210</v>
      </c>
    </row>
    <row r="272" spans="1:18" x14ac:dyDescent="0.35">
      <c r="A272" s="15" t="s">
        <v>537</v>
      </c>
      <c r="B272" s="16" t="s">
        <v>465</v>
      </c>
      <c r="C272" s="16" t="s">
        <v>572</v>
      </c>
      <c r="D272" s="16" t="s">
        <v>575</v>
      </c>
      <c r="E272" s="16" t="s">
        <v>576</v>
      </c>
      <c r="F272" s="61"/>
      <c r="G272" s="16">
        <f t="shared" si="4"/>
        <v>6173</v>
      </c>
      <c r="H272" s="17">
        <v>0</v>
      </c>
      <c r="I272" s="18">
        <f>Table2[[#This Row],[EDU Reach Total]]/Table2[[#This Row],[EDU Target _Total]]</f>
        <v>0</v>
      </c>
      <c r="J272" s="34" t="s">
        <v>710</v>
      </c>
      <c r="K272" s="20" t="s">
        <v>715</v>
      </c>
      <c r="M272" s="21" t="s">
        <v>537</v>
      </c>
      <c r="N272" s="22" t="s">
        <v>465</v>
      </c>
      <c r="O272" s="22" t="s">
        <v>565</v>
      </c>
      <c r="P272" s="22" t="s">
        <v>568</v>
      </c>
      <c r="Q272" s="22" t="s">
        <v>569</v>
      </c>
      <c r="R272" s="23">
        <v>5708</v>
      </c>
    </row>
    <row r="273" spans="1:18" x14ac:dyDescent="0.35">
      <c r="A273" s="24" t="s">
        <v>537</v>
      </c>
      <c r="B273" s="25" t="s">
        <v>465</v>
      </c>
      <c r="C273" s="25" t="s">
        <v>572</v>
      </c>
      <c r="D273" s="25" t="s">
        <v>577</v>
      </c>
      <c r="E273" s="25" t="s">
        <v>578</v>
      </c>
      <c r="F273" s="61"/>
      <c r="G273" s="26">
        <f t="shared" si="4"/>
        <v>7098</v>
      </c>
      <c r="H273" s="27">
        <v>0</v>
      </c>
      <c r="I273" s="28">
        <f>Table2[[#This Row],[EDU Reach Total]]/Table2[[#This Row],[EDU Target _Total]]</f>
        <v>0</v>
      </c>
      <c r="J273" s="29" t="s">
        <v>710</v>
      </c>
      <c r="K273" s="30" t="s">
        <v>715</v>
      </c>
      <c r="M273" s="31" t="s">
        <v>537</v>
      </c>
      <c r="N273" s="32" t="s">
        <v>465</v>
      </c>
      <c r="O273" s="32" t="s">
        <v>565</v>
      </c>
      <c r="P273" s="32" t="s">
        <v>570</v>
      </c>
      <c r="Q273" s="32" t="s">
        <v>571</v>
      </c>
      <c r="R273" s="33">
        <v>7203</v>
      </c>
    </row>
    <row r="274" spans="1:18" x14ac:dyDescent="0.35">
      <c r="A274" s="15" t="s">
        <v>537</v>
      </c>
      <c r="B274" s="16" t="s">
        <v>465</v>
      </c>
      <c r="C274" s="16" t="s">
        <v>572</v>
      </c>
      <c r="D274" s="16" t="s">
        <v>579</v>
      </c>
      <c r="E274" s="16" t="s">
        <v>580</v>
      </c>
      <c r="F274" s="61"/>
      <c r="G274" s="16">
        <f t="shared" si="4"/>
        <v>3944</v>
      </c>
      <c r="H274" s="17">
        <f>VLOOKUP(Table2[Township Pcode],$T$4:$U$62,2,FALSE)</f>
        <v>314</v>
      </c>
      <c r="I274" s="18">
        <f>Table2[[#This Row],[EDU Reach Total]]/Table2[[#This Row],[EDU Target _Total]]</f>
        <v>7.9614604462474647E-2</v>
      </c>
      <c r="J274" s="34" t="s">
        <v>710</v>
      </c>
      <c r="K274" s="20" t="s">
        <v>715</v>
      </c>
      <c r="M274" s="21" t="s">
        <v>537</v>
      </c>
      <c r="N274" s="22" t="s">
        <v>465</v>
      </c>
      <c r="O274" s="22" t="s">
        <v>572</v>
      </c>
      <c r="P274" s="22" t="s">
        <v>572</v>
      </c>
      <c r="Q274" s="22" t="s">
        <v>581</v>
      </c>
      <c r="R274" s="23">
        <v>18257</v>
      </c>
    </row>
    <row r="275" spans="1:18" x14ac:dyDescent="0.35">
      <c r="A275" s="24" t="s">
        <v>537</v>
      </c>
      <c r="B275" s="25" t="s">
        <v>465</v>
      </c>
      <c r="C275" s="25" t="s">
        <v>572</v>
      </c>
      <c r="D275" s="25" t="s">
        <v>572</v>
      </c>
      <c r="E275" s="25" t="s">
        <v>581</v>
      </c>
      <c r="F275" s="61"/>
      <c r="G275" s="26">
        <f t="shared" si="4"/>
        <v>18257</v>
      </c>
      <c r="H275" s="27">
        <v>0</v>
      </c>
      <c r="I275" s="28">
        <f>Table2[[#This Row],[EDU Reach Total]]/Table2[[#This Row],[EDU Target _Total]]</f>
        <v>0</v>
      </c>
      <c r="J275" s="29" t="s">
        <v>710</v>
      </c>
      <c r="K275" s="30" t="s">
        <v>715</v>
      </c>
      <c r="M275" s="31" t="s">
        <v>537</v>
      </c>
      <c r="N275" s="32" t="s">
        <v>465</v>
      </c>
      <c r="O275" s="32" t="s">
        <v>572</v>
      </c>
      <c r="P275" s="32" t="s">
        <v>577</v>
      </c>
      <c r="Q275" s="32" t="s">
        <v>578</v>
      </c>
      <c r="R275" s="33">
        <v>7098</v>
      </c>
    </row>
    <row r="276" spans="1:18" x14ac:dyDescent="0.35">
      <c r="A276" s="15" t="s">
        <v>582</v>
      </c>
      <c r="B276" s="16" t="s">
        <v>583</v>
      </c>
      <c r="C276" s="16" t="s">
        <v>584</v>
      </c>
      <c r="D276" s="16" t="s">
        <v>584</v>
      </c>
      <c r="E276" s="16" t="s">
        <v>585</v>
      </c>
      <c r="F276" s="61"/>
      <c r="G276" s="16">
        <f t="shared" si="4"/>
        <v>5695</v>
      </c>
      <c r="H276" s="17">
        <v>0</v>
      </c>
      <c r="I276" s="18">
        <f>Table2[[#This Row],[EDU Reach Total]]/Table2[[#This Row],[EDU Target _Total]]</f>
        <v>0</v>
      </c>
      <c r="J276" s="34" t="s">
        <v>710</v>
      </c>
      <c r="K276" s="20" t="s">
        <v>714</v>
      </c>
      <c r="M276" s="21" t="s">
        <v>537</v>
      </c>
      <c r="N276" s="22" t="s">
        <v>465</v>
      </c>
      <c r="O276" s="22" t="s">
        <v>572</v>
      </c>
      <c r="P276" s="22" t="s">
        <v>573</v>
      </c>
      <c r="Q276" s="22" t="s">
        <v>574</v>
      </c>
      <c r="R276" s="23">
        <v>6974</v>
      </c>
    </row>
    <row r="277" spans="1:18" x14ac:dyDescent="0.35">
      <c r="A277" s="24" t="s">
        <v>582</v>
      </c>
      <c r="B277" s="25" t="s">
        <v>583</v>
      </c>
      <c r="C277" s="25" t="s">
        <v>584</v>
      </c>
      <c r="D277" s="25" t="s">
        <v>586</v>
      </c>
      <c r="E277" s="25" t="s">
        <v>587</v>
      </c>
      <c r="F277" s="61"/>
      <c r="G277" s="26">
        <f t="shared" si="4"/>
        <v>4359</v>
      </c>
      <c r="H277" s="27">
        <v>0</v>
      </c>
      <c r="I277" s="28">
        <f>Table2[[#This Row],[EDU Reach Total]]/Table2[[#This Row],[EDU Target _Total]]</f>
        <v>0</v>
      </c>
      <c r="J277" s="29" t="s">
        <v>710</v>
      </c>
      <c r="K277" s="30" t="s">
        <v>714</v>
      </c>
      <c r="M277" s="31" t="s">
        <v>537</v>
      </c>
      <c r="N277" s="32" t="s">
        <v>465</v>
      </c>
      <c r="O277" s="32" t="s">
        <v>572</v>
      </c>
      <c r="P277" s="32" t="s">
        <v>575</v>
      </c>
      <c r="Q277" s="32" t="s">
        <v>576</v>
      </c>
      <c r="R277" s="33">
        <v>6173</v>
      </c>
    </row>
    <row r="278" spans="1:18" x14ac:dyDescent="0.35">
      <c r="A278" s="15" t="s">
        <v>582</v>
      </c>
      <c r="B278" s="16" t="s">
        <v>583</v>
      </c>
      <c r="C278" s="16" t="s">
        <v>584</v>
      </c>
      <c r="D278" s="16" t="s">
        <v>588</v>
      </c>
      <c r="E278" s="16" t="s">
        <v>589</v>
      </c>
      <c r="F278" s="61"/>
      <c r="G278" s="16">
        <f t="shared" si="4"/>
        <v>3893</v>
      </c>
      <c r="H278" s="17">
        <v>0</v>
      </c>
      <c r="I278" s="18">
        <f>Table2[[#This Row],[EDU Reach Total]]/Table2[[#This Row],[EDU Target _Total]]</f>
        <v>0</v>
      </c>
      <c r="J278" s="34" t="s">
        <v>710</v>
      </c>
      <c r="K278" s="20" t="s">
        <v>714</v>
      </c>
      <c r="M278" s="21" t="s">
        <v>537</v>
      </c>
      <c r="N278" s="22" t="s">
        <v>465</v>
      </c>
      <c r="O278" s="22" t="s">
        <v>572</v>
      </c>
      <c r="P278" s="22" t="s">
        <v>579</v>
      </c>
      <c r="Q278" s="22" t="s">
        <v>580</v>
      </c>
      <c r="R278" s="23">
        <v>3944</v>
      </c>
    </row>
    <row r="279" spans="1:18" x14ac:dyDescent="0.35">
      <c r="A279" s="24" t="s">
        <v>582</v>
      </c>
      <c r="B279" s="25" t="s">
        <v>583</v>
      </c>
      <c r="C279" s="25" t="s">
        <v>584</v>
      </c>
      <c r="D279" s="25" t="s">
        <v>590</v>
      </c>
      <c r="E279" s="25" t="s">
        <v>591</v>
      </c>
      <c r="F279" s="61"/>
      <c r="G279" s="26">
        <f t="shared" si="4"/>
        <v>4582</v>
      </c>
      <c r="H279" s="27">
        <v>0</v>
      </c>
      <c r="I279" s="28">
        <f>Table2[[#This Row],[EDU Reach Total]]/Table2[[#This Row],[EDU Target _Total]]</f>
        <v>0</v>
      </c>
      <c r="J279" s="29" t="s">
        <v>710</v>
      </c>
      <c r="K279" s="30" t="s">
        <v>714</v>
      </c>
      <c r="M279" s="31" t="s">
        <v>582</v>
      </c>
      <c r="N279" s="32" t="s">
        <v>583</v>
      </c>
      <c r="O279" s="32" t="s">
        <v>584</v>
      </c>
      <c r="P279" s="32" t="s">
        <v>584</v>
      </c>
      <c r="Q279" s="32" t="s">
        <v>585</v>
      </c>
      <c r="R279" s="33">
        <v>5695</v>
      </c>
    </row>
    <row r="280" spans="1:18" x14ac:dyDescent="0.35">
      <c r="A280" s="15" t="s">
        <v>582</v>
      </c>
      <c r="B280" s="16" t="s">
        <v>583</v>
      </c>
      <c r="C280" s="16" t="s">
        <v>592</v>
      </c>
      <c r="D280" s="16" t="s">
        <v>593</v>
      </c>
      <c r="E280" s="16" t="s">
        <v>594</v>
      </c>
      <c r="F280" s="60"/>
      <c r="G280" s="16">
        <f t="shared" si="4"/>
        <v>3011</v>
      </c>
      <c r="H280" s="17">
        <v>0</v>
      </c>
      <c r="I280" s="18">
        <f>Table2[[#This Row],[EDU Reach Total]]/Table2[[#This Row],[EDU Target _Total]]</f>
        <v>0</v>
      </c>
      <c r="J280" s="34" t="s">
        <v>710</v>
      </c>
      <c r="K280" s="20" t="s">
        <v>714</v>
      </c>
      <c r="M280" s="21" t="s">
        <v>582</v>
      </c>
      <c r="N280" s="22" t="s">
        <v>583</v>
      </c>
      <c r="O280" s="22" t="s">
        <v>584</v>
      </c>
      <c r="P280" s="22" t="s">
        <v>586</v>
      </c>
      <c r="Q280" s="22" t="s">
        <v>587</v>
      </c>
      <c r="R280" s="23">
        <v>4359</v>
      </c>
    </row>
    <row r="281" spans="1:18" x14ac:dyDescent="0.35">
      <c r="A281" s="24" t="s">
        <v>582</v>
      </c>
      <c r="B281" s="25" t="s">
        <v>583</v>
      </c>
      <c r="C281" s="25" t="s">
        <v>592</v>
      </c>
      <c r="D281" s="25" t="s">
        <v>592</v>
      </c>
      <c r="E281" s="25" t="s">
        <v>595</v>
      </c>
      <c r="F281" s="61"/>
      <c r="G281" s="26">
        <f t="shared" si="4"/>
        <v>5159</v>
      </c>
      <c r="H281" s="27">
        <v>0</v>
      </c>
      <c r="I281" s="28">
        <f>Table2[[#This Row],[EDU Reach Total]]/Table2[[#This Row],[EDU Target _Total]]</f>
        <v>0</v>
      </c>
      <c r="J281" s="29" t="s">
        <v>710</v>
      </c>
      <c r="K281" s="30" t="s">
        <v>714</v>
      </c>
      <c r="M281" s="31" t="s">
        <v>582</v>
      </c>
      <c r="N281" s="32" t="s">
        <v>583</v>
      </c>
      <c r="O281" s="32" t="s">
        <v>584</v>
      </c>
      <c r="P281" s="32" t="s">
        <v>588</v>
      </c>
      <c r="Q281" s="32" t="s">
        <v>589</v>
      </c>
      <c r="R281" s="33">
        <v>3893</v>
      </c>
    </row>
    <row r="282" spans="1:18" x14ac:dyDescent="0.35">
      <c r="A282" s="15" t="s">
        <v>582</v>
      </c>
      <c r="B282" s="16" t="s">
        <v>583</v>
      </c>
      <c r="C282" s="16" t="s">
        <v>596</v>
      </c>
      <c r="D282" s="16" t="s">
        <v>597</v>
      </c>
      <c r="E282" s="16" t="s">
        <v>598</v>
      </c>
      <c r="F282" s="60"/>
      <c r="G282" s="16">
        <f t="shared" si="4"/>
        <v>6328</v>
      </c>
      <c r="H282" s="17">
        <v>0</v>
      </c>
      <c r="I282" s="18">
        <f>Table2[[#This Row],[EDU Reach Total]]/Table2[[#This Row],[EDU Target _Total]]</f>
        <v>0</v>
      </c>
      <c r="J282" s="34" t="s">
        <v>710</v>
      </c>
      <c r="K282" s="20" t="s">
        <v>714</v>
      </c>
      <c r="M282" s="21" t="s">
        <v>582</v>
      </c>
      <c r="N282" s="22" t="s">
        <v>583</v>
      </c>
      <c r="O282" s="22" t="s">
        <v>584</v>
      </c>
      <c r="P282" s="22" t="s">
        <v>590</v>
      </c>
      <c r="Q282" s="22" t="s">
        <v>591</v>
      </c>
      <c r="R282" s="23">
        <v>4582</v>
      </c>
    </row>
    <row r="283" spans="1:18" x14ac:dyDescent="0.35">
      <c r="A283" s="24" t="s">
        <v>582</v>
      </c>
      <c r="B283" s="25" t="s">
        <v>583</v>
      </c>
      <c r="C283" s="25" t="s">
        <v>596</v>
      </c>
      <c r="D283" s="25" t="s">
        <v>596</v>
      </c>
      <c r="E283" s="25" t="s">
        <v>599</v>
      </c>
      <c r="F283" s="61"/>
      <c r="G283" s="26">
        <f t="shared" si="4"/>
        <v>10481</v>
      </c>
      <c r="H283" s="27">
        <v>0</v>
      </c>
      <c r="I283" s="28">
        <f>Table2[[#This Row],[EDU Reach Total]]/Table2[[#This Row],[EDU Target _Total]]</f>
        <v>0</v>
      </c>
      <c r="J283" s="29" t="s">
        <v>710</v>
      </c>
      <c r="K283" s="30" t="s">
        <v>714</v>
      </c>
      <c r="M283" s="31" t="s">
        <v>582</v>
      </c>
      <c r="N283" s="32" t="s">
        <v>583</v>
      </c>
      <c r="O283" s="32" t="s">
        <v>592</v>
      </c>
      <c r="P283" s="32" t="s">
        <v>592</v>
      </c>
      <c r="Q283" s="32" t="s">
        <v>595</v>
      </c>
      <c r="R283" s="33">
        <v>5159</v>
      </c>
    </row>
    <row r="284" spans="1:18" x14ac:dyDescent="0.35">
      <c r="A284" s="15" t="s">
        <v>582</v>
      </c>
      <c r="B284" s="16" t="s">
        <v>583</v>
      </c>
      <c r="C284" s="16" t="s">
        <v>596</v>
      </c>
      <c r="D284" s="16" t="s">
        <v>600</v>
      </c>
      <c r="E284" s="16" t="s">
        <v>601</v>
      </c>
      <c r="F284" s="61"/>
      <c r="G284" s="16">
        <f t="shared" si="4"/>
        <v>5021</v>
      </c>
      <c r="H284" s="17">
        <v>0</v>
      </c>
      <c r="I284" s="18">
        <f>Table2[[#This Row],[EDU Reach Total]]/Table2[[#This Row],[EDU Target _Total]]</f>
        <v>0</v>
      </c>
      <c r="J284" s="34" t="s">
        <v>710</v>
      </c>
      <c r="K284" s="20" t="s">
        <v>714</v>
      </c>
      <c r="M284" s="21" t="s">
        <v>582</v>
      </c>
      <c r="N284" s="22" t="s">
        <v>583</v>
      </c>
      <c r="O284" s="22" t="s">
        <v>592</v>
      </c>
      <c r="P284" s="22" t="s">
        <v>593</v>
      </c>
      <c r="Q284" s="22" t="s">
        <v>594</v>
      </c>
      <c r="R284" s="23">
        <v>3011</v>
      </c>
    </row>
    <row r="285" spans="1:18" x14ac:dyDescent="0.35">
      <c r="A285" s="24" t="s">
        <v>582</v>
      </c>
      <c r="B285" s="25" t="s">
        <v>583</v>
      </c>
      <c r="C285" s="25" t="s">
        <v>596</v>
      </c>
      <c r="D285" s="25" t="s">
        <v>582</v>
      </c>
      <c r="E285" s="25" t="s">
        <v>602</v>
      </c>
      <c r="F285" s="60"/>
      <c r="G285" s="26">
        <f t="shared" si="4"/>
        <v>3937</v>
      </c>
      <c r="H285" s="27">
        <v>0</v>
      </c>
      <c r="I285" s="28">
        <f>Table2[[#This Row],[EDU Reach Total]]/Table2[[#This Row],[EDU Target _Total]]</f>
        <v>0</v>
      </c>
      <c r="J285" s="29" t="s">
        <v>710</v>
      </c>
      <c r="K285" s="30" t="s">
        <v>714</v>
      </c>
      <c r="M285" s="31" t="s">
        <v>582</v>
      </c>
      <c r="N285" s="32" t="s">
        <v>583</v>
      </c>
      <c r="O285" s="32" t="s">
        <v>596</v>
      </c>
      <c r="P285" s="32" t="s">
        <v>596</v>
      </c>
      <c r="Q285" s="32" t="s">
        <v>599</v>
      </c>
      <c r="R285" s="33">
        <v>10481</v>
      </c>
    </row>
    <row r="286" spans="1:18" x14ac:dyDescent="0.35">
      <c r="A286" s="15" t="s">
        <v>603</v>
      </c>
      <c r="B286" s="16" t="s">
        <v>604</v>
      </c>
      <c r="C286" s="16" t="s">
        <v>605</v>
      </c>
      <c r="D286" s="16" t="s">
        <v>606</v>
      </c>
      <c r="E286" s="16" t="s">
        <v>607</v>
      </c>
      <c r="F286" s="60"/>
      <c r="G286" s="16">
        <f t="shared" si="4"/>
        <v>548</v>
      </c>
      <c r="H286" s="17">
        <v>0</v>
      </c>
      <c r="I286" s="18">
        <f>Table2[[#This Row],[EDU Reach Total]]/Table2[[#This Row],[EDU Target _Total]]</f>
        <v>0</v>
      </c>
      <c r="J286" s="34" t="s">
        <v>711</v>
      </c>
      <c r="K286" s="20" t="s">
        <v>717</v>
      </c>
      <c r="M286" s="21" t="s">
        <v>582</v>
      </c>
      <c r="N286" s="22" t="s">
        <v>583</v>
      </c>
      <c r="O286" s="22" t="s">
        <v>596</v>
      </c>
      <c r="P286" s="22" t="s">
        <v>597</v>
      </c>
      <c r="Q286" s="22" t="s">
        <v>598</v>
      </c>
      <c r="R286" s="23">
        <v>6328</v>
      </c>
    </row>
    <row r="287" spans="1:18" x14ac:dyDescent="0.35">
      <c r="A287" s="24" t="s">
        <v>603</v>
      </c>
      <c r="B287" s="25" t="s">
        <v>604</v>
      </c>
      <c r="C287" s="25" t="s">
        <v>605</v>
      </c>
      <c r="D287" s="25" t="s">
        <v>608</v>
      </c>
      <c r="E287" s="25" t="s">
        <v>609</v>
      </c>
      <c r="F287" s="60"/>
      <c r="G287" s="26">
        <f t="shared" si="4"/>
        <v>2215</v>
      </c>
      <c r="H287" s="27">
        <v>0</v>
      </c>
      <c r="I287" s="28">
        <f>Table2[[#This Row],[EDU Reach Total]]/Table2[[#This Row],[EDU Target _Total]]</f>
        <v>0</v>
      </c>
      <c r="J287" s="29" t="s">
        <v>711</v>
      </c>
      <c r="K287" s="30" t="s">
        <v>717</v>
      </c>
      <c r="M287" s="31" t="s">
        <v>582</v>
      </c>
      <c r="N287" s="32" t="s">
        <v>583</v>
      </c>
      <c r="O287" s="32" t="s">
        <v>596</v>
      </c>
      <c r="P287" s="32" t="s">
        <v>600</v>
      </c>
      <c r="Q287" s="32" t="s">
        <v>601</v>
      </c>
      <c r="R287" s="33">
        <v>5021</v>
      </c>
    </row>
    <row r="288" spans="1:18" x14ac:dyDescent="0.35">
      <c r="A288" s="15" t="s">
        <v>603</v>
      </c>
      <c r="B288" s="16" t="s">
        <v>604</v>
      </c>
      <c r="C288" s="16" t="s">
        <v>605</v>
      </c>
      <c r="D288" s="16" t="s">
        <v>610</v>
      </c>
      <c r="E288" s="16" t="s">
        <v>611</v>
      </c>
      <c r="F288" s="60"/>
      <c r="G288" s="16">
        <f t="shared" si="4"/>
        <v>2863</v>
      </c>
      <c r="H288" s="17">
        <v>0</v>
      </c>
      <c r="I288" s="18">
        <f>Table2[[#This Row],[EDU Reach Total]]/Table2[[#This Row],[EDU Target _Total]]</f>
        <v>0</v>
      </c>
      <c r="J288" s="34" t="s">
        <v>711</v>
      </c>
      <c r="K288" s="20" t="s">
        <v>717</v>
      </c>
      <c r="M288" s="21" t="s">
        <v>582</v>
      </c>
      <c r="N288" s="22" t="s">
        <v>583</v>
      </c>
      <c r="O288" s="22" t="s">
        <v>596</v>
      </c>
      <c r="P288" s="22" t="s">
        <v>582</v>
      </c>
      <c r="Q288" s="22" t="s">
        <v>602</v>
      </c>
      <c r="R288" s="23">
        <v>3937</v>
      </c>
    </row>
    <row r="289" spans="1:18" x14ac:dyDescent="0.35">
      <c r="A289" s="24" t="s">
        <v>603</v>
      </c>
      <c r="B289" s="25" t="s">
        <v>604</v>
      </c>
      <c r="C289" s="25" t="s">
        <v>605</v>
      </c>
      <c r="D289" s="25" t="s">
        <v>612</v>
      </c>
      <c r="E289" s="25" t="s">
        <v>613</v>
      </c>
      <c r="F289" s="60"/>
      <c r="G289" s="26">
        <f t="shared" si="4"/>
        <v>2351</v>
      </c>
      <c r="H289" s="27">
        <v>0</v>
      </c>
      <c r="I289" s="28">
        <f>Table2[[#This Row],[EDU Reach Total]]/Table2[[#This Row],[EDU Target _Total]]</f>
        <v>0</v>
      </c>
      <c r="J289" s="29" t="s">
        <v>711</v>
      </c>
      <c r="K289" s="30" t="s">
        <v>717</v>
      </c>
      <c r="M289" s="31" t="s">
        <v>603</v>
      </c>
      <c r="N289" s="32" t="s">
        <v>604</v>
      </c>
      <c r="O289" s="32" t="s">
        <v>605</v>
      </c>
      <c r="P289" s="32" t="s">
        <v>630</v>
      </c>
      <c r="Q289" s="32" t="s">
        <v>631</v>
      </c>
      <c r="R289" s="33">
        <v>2941</v>
      </c>
    </row>
    <row r="290" spans="1:18" x14ac:dyDescent="0.35">
      <c r="A290" s="15" t="s">
        <v>603</v>
      </c>
      <c r="B290" s="16" t="s">
        <v>604</v>
      </c>
      <c r="C290" s="16" t="s">
        <v>605</v>
      </c>
      <c r="D290" s="16" t="s">
        <v>614</v>
      </c>
      <c r="E290" s="16" t="s">
        <v>615</v>
      </c>
      <c r="F290" s="60"/>
      <c r="G290" s="16">
        <f t="shared" si="4"/>
        <v>5463</v>
      </c>
      <c r="H290" s="17">
        <v>0</v>
      </c>
      <c r="I290" s="18">
        <f>Table2[[#This Row],[EDU Reach Total]]/Table2[[#This Row],[EDU Target _Total]]</f>
        <v>0</v>
      </c>
      <c r="J290" s="34" t="s">
        <v>711</v>
      </c>
      <c r="K290" s="20" t="s">
        <v>717</v>
      </c>
      <c r="M290" s="21" t="s">
        <v>603</v>
      </c>
      <c r="N290" s="22" t="s">
        <v>604</v>
      </c>
      <c r="O290" s="22" t="s">
        <v>605</v>
      </c>
      <c r="P290" s="22" t="s">
        <v>632</v>
      </c>
      <c r="Q290" s="22" t="s">
        <v>633</v>
      </c>
      <c r="R290" s="23">
        <v>949</v>
      </c>
    </row>
    <row r="291" spans="1:18" x14ac:dyDescent="0.35">
      <c r="A291" s="24" t="s">
        <v>603</v>
      </c>
      <c r="B291" s="25" t="s">
        <v>604</v>
      </c>
      <c r="C291" s="25" t="s">
        <v>605</v>
      </c>
      <c r="D291" s="25" t="s">
        <v>616</v>
      </c>
      <c r="E291" s="25" t="s">
        <v>617</v>
      </c>
      <c r="F291" s="60"/>
      <c r="G291" s="26">
        <f t="shared" si="4"/>
        <v>1008</v>
      </c>
      <c r="H291" s="27">
        <v>0</v>
      </c>
      <c r="I291" s="28">
        <f>Table2[[#This Row],[EDU Reach Total]]/Table2[[#This Row],[EDU Target _Total]]</f>
        <v>0</v>
      </c>
      <c r="J291" s="29" t="s">
        <v>711</v>
      </c>
      <c r="K291" s="30" t="s">
        <v>717</v>
      </c>
      <c r="M291" s="31" t="s">
        <v>603</v>
      </c>
      <c r="N291" s="32" t="s">
        <v>604</v>
      </c>
      <c r="O291" s="32" t="s">
        <v>605</v>
      </c>
      <c r="P291" s="32" t="s">
        <v>624</v>
      </c>
      <c r="Q291" s="32" t="s">
        <v>625</v>
      </c>
      <c r="R291" s="33">
        <v>2262</v>
      </c>
    </row>
    <row r="292" spans="1:18" x14ac:dyDescent="0.35">
      <c r="A292" s="15" t="s">
        <v>603</v>
      </c>
      <c r="B292" s="16" t="s">
        <v>604</v>
      </c>
      <c r="C292" s="16" t="s">
        <v>605</v>
      </c>
      <c r="D292" s="16" t="s">
        <v>618</v>
      </c>
      <c r="E292" s="16" t="s">
        <v>619</v>
      </c>
      <c r="F292" s="60"/>
      <c r="G292" s="16">
        <f t="shared" si="4"/>
        <v>1860</v>
      </c>
      <c r="H292" s="17">
        <v>0</v>
      </c>
      <c r="I292" s="18">
        <f>Table2[[#This Row],[EDU Reach Total]]/Table2[[#This Row],[EDU Target _Total]]</f>
        <v>0</v>
      </c>
      <c r="J292" s="34" t="s">
        <v>711</v>
      </c>
      <c r="K292" s="20" t="s">
        <v>717</v>
      </c>
      <c r="M292" s="21" t="s">
        <v>603</v>
      </c>
      <c r="N292" s="22" t="s">
        <v>604</v>
      </c>
      <c r="O292" s="22" t="s">
        <v>605</v>
      </c>
      <c r="P292" s="22" t="s">
        <v>620</v>
      </c>
      <c r="Q292" s="22" t="s">
        <v>621</v>
      </c>
      <c r="R292" s="23">
        <v>4679</v>
      </c>
    </row>
    <row r="293" spans="1:18" x14ac:dyDescent="0.35">
      <c r="A293" s="24" t="s">
        <v>603</v>
      </c>
      <c r="B293" s="25" t="s">
        <v>604</v>
      </c>
      <c r="C293" s="25" t="s">
        <v>605</v>
      </c>
      <c r="D293" s="25" t="s">
        <v>620</v>
      </c>
      <c r="E293" s="25" t="s">
        <v>621</v>
      </c>
      <c r="F293" s="60"/>
      <c r="G293" s="26">
        <f t="shared" si="4"/>
        <v>4679</v>
      </c>
      <c r="H293" s="27">
        <v>0</v>
      </c>
      <c r="I293" s="28">
        <f>Table2[[#This Row],[EDU Reach Total]]/Table2[[#This Row],[EDU Target _Total]]</f>
        <v>0</v>
      </c>
      <c r="J293" s="29" t="s">
        <v>711</v>
      </c>
      <c r="K293" s="30" t="s">
        <v>717</v>
      </c>
      <c r="M293" s="31" t="s">
        <v>603</v>
      </c>
      <c r="N293" s="32" t="s">
        <v>604</v>
      </c>
      <c r="O293" s="32" t="s">
        <v>605</v>
      </c>
      <c r="P293" s="32" t="s">
        <v>628</v>
      </c>
      <c r="Q293" s="32" t="s">
        <v>629</v>
      </c>
      <c r="R293" s="33">
        <v>3242</v>
      </c>
    </row>
    <row r="294" spans="1:18" x14ac:dyDescent="0.35">
      <c r="A294" s="15" t="s">
        <v>603</v>
      </c>
      <c r="B294" s="16" t="s">
        <v>604</v>
      </c>
      <c r="C294" s="16" t="s">
        <v>605</v>
      </c>
      <c r="D294" s="16" t="s">
        <v>622</v>
      </c>
      <c r="E294" s="16" t="s">
        <v>623</v>
      </c>
      <c r="F294" s="60"/>
      <c r="G294" s="16">
        <f t="shared" si="4"/>
        <v>648</v>
      </c>
      <c r="H294" s="17">
        <v>0</v>
      </c>
      <c r="I294" s="18">
        <f>Table2[[#This Row],[EDU Reach Total]]/Table2[[#This Row],[EDU Target _Total]]</f>
        <v>0</v>
      </c>
      <c r="J294" s="34" t="s">
        <v>711</v>
      </c>
      <c r="K294" s="20" t="s">
        <v>717</v>
      </c>
      <c r="M294" s="21" t="s">
        <v>603</v>
      </c>
      <c r="N294" s="22" t="s">
        <v>604</v>
      </c>
      <c r="O294" s="22" t="s">
        <v>605</v>
      </c>
      <c r="P294" s="22" t="s">
        <v>616</v>
      </c>
      <c r="Q294" s="22" t="s">
        <v>617</v>
      </c>
      <c r="R294" s="23">
        <v>1008</v>
      </c>
    </row>
    <row r="295" spans="1:18" x14ac:dyDescent="0.35">
      <c r="A295" s="24" t="s">
        <v>603</v>
      </c>
      <c r="B295" s="25" t="s">
        <v>604</v>
      </c>
      <c r="C295" s="25" t="s">
        <v>605</v>
      </c>
      <c r="D295" s="25" t="s">
        <v>624</v>
      </c>
      <c r="E295" s="25" t="s">
        <v>625</v>
      </c>
      <c r="F295" s="60"/>
      <c r="G295" s="26">
        <f t="shared" si="4"/>
        <v>2262</v>
      </c>
      <c r="H295" s="27">
        <v>0</v>
      </c>
      <c r="I295" s="28">
        <f>Table2[[#This Row],[EDU Reach Total]]/Table2[[#This Row],[EDU Target _Total]]</f>
        <v>0</v>
      </c>
      <c r="J295" s="29" t="s">
        <v>711</v>
      </c>
      <c r="K295" s="30" t="s">
        <v>717</v>
      </c>
      <c r="M295" s="31" t="s">
        <v>603</v>
      </c>
      <c r="N295" s="32" t="s">
        <v>604</v>
      </c>
      <c r="O295" s="32" t="s">
        <v>605</v>
      </c>
      <c r="P295" s="32" t="s">
        <v>626</v>
      </c>
      <c r="Q295" s="32" t="s">
        <v>627</v>
      </c>
      <c r="R295" s="33">
        <v>2321</v>
      </c>
    </row>
    <row r="296" spans="1:18" x14ac:dyDescent="0.35">
      <c r="A296" s="15" t="s">
        <v>603</v>
      </c>
      <c r="B296" s="16" t="s">
        <v>604</v>
      </c>
      <c r="C296" s="16" t="s">
        <v>605</v>
      </c>
      <c r="D296" s="16" t="s">
        <v>626</v>
      </c>
      <c r="E296" s="16" t="s">
        <v>627</v>
      </c>
      <c r="F296" s="60"/>
      <c r="G296" s="16">
        <f t="shared" si="4"/>
        <v>2321</v>
      </c>
      <c r="H296" s="17">
        <v>0</v>
      </c>
      <c r="I296" s="18">
        <f>Table2[[#This Row],[EDU Reach Total]]/Table2[[#This Row],[EDU Target _Total]]</f>
        <v>0</v>
      </c>
      <c r="J296" s="34" t="s">
        <v>711</v>
      </c>
      <c r="K296" s="20" t="s">
        <v>717</v>
      </c>
      <c r="M296" s="21" t="s">
        <v>603</v>
      </c>
      <c r="N296" s="22" t="s">
        <v>604</v>
      </c>
      <c r="O296" s="22" t="s">
        <v>605</v>
      </c>
      <c r="P296" s="22" t="s">
        <v>622</v>
      </c>
      <c r="Q296" s="22" t="s">
        <v>623</v>
      </c>
      <c r="R296" s="23">
        <v>648</v>
      </c>
    </row>
    <row r="297" spans="1:18" x14ac:dyDescent="0.35">
      <c r="A297" s="24" t="s">
        <v>603</v>
      </c>
      <c r="B297" s="25" t="s">
        <v>604</v>
      </c>
      <c r="C297" s="25" t="s">
        <v>605</v>
      </c>
      <c r="D297" s="25" t="s">
        <v>628</v>
      </c>
      <c r="E297" s="25" t="s">
        <v>629</v>
      </c>
      <c r="F297" s="60"/>
      <c r="G297" s="26">
        <f t="shared" si="4"/>
        <v>3242</v>
      </c>
      <c r="H297" s="27">
        <v>0</v>
      </c>
      <c r="I297" s="28">
        <f>Table2[[#This Row],[EDU Reach Total]]/Table2[[#This Row],[EDU Target _Total]]</f>
        <v>0</v>
      </c>
      <c r="J297" s="29" t="s">
        <v>711</v>
      </c>
      <c r="K297" s="30" t="s">
        <v>717</v>
      </c>
      <c r="M297" s="31" t="s">
        <v>603</v>
      </c>
      <c r="N297" s="32" t="s">
        <v>604</v>
      </c>
      <c r="O297" s="32" t="s">
        <v>605</v>
      </c>
      <c r="P297" s="32" t="s">
        <v>606</v>
      </c>
      <c r="Q297" s="32" t="s">
        <v>607</v>
      </c>
      <c r="R297" s="33">
        <v>548</v>
      </c>
    </row>
    <row r="298" spans="1:18" x14ac:dyDescent="0.35">
      <c r="A298" s="15" t="s">
        <v>603</v>
      </c>
      <c r="B298" s="16" t="s">
        <v>604</v>
      </c>
      <c r="C298" s="16" t="s">
        <v>605</v>
      </c>
      <c r="D298" s="16" t="s">
        <v>630</v>
      </c>
      <c r="E298" s="16" t="s">
        <v>631</v>
      </c>
      <c r="F298" s="60"/>
      <c r="G298" s="16">
        <f t="shared" si="4"/>
        <v>2941</v>
      </c>
      <c r="H298" s="17">
        <v>0</v>
      </c>
      <c r="I298" s="18">
        <f>Table2[[#This Row],[EDU Reach Total]]/Table2[[#This Row],[EDU Target _Total]]</f>
        <v>0</v>
      </c>
      <c r="J298" s="34" t="s">
        <v>711</v>
      </c>
      <c r="K298" s="20" t="s">
        <v>717</v>
      </c>
      <c r="M298" s="21" t="s">
        <v>603</v>
      </c>
      <c r="N298" s="22" t="s">
        <v>604</v>
      </c>
      <c r="O298" s="22" t="s">
        <v>605</v>
      </c>
      <c r="P298" s="22" t="s">
        <v>614</v>
      </c>
      <c r="Q298" s="22" t="s">
        <v>615</v>
      </c>
      <c r="R298" s="23">
        <v>5463</v>
      </c>
    </row>
    <row r="299" spans="1:18" x14ac:dyDescent="0.35">
      <c r="A299" s="24" t="s">
        <v>603</v>
      </c>
      <c r="B299" s="25" t="s">
        <v>604</v>
      </c>
      <c r="C299" s="25" t="s">
        <v>605</v>
      </c>
      <c r="D299" s="25" t="s">
        <v>632</v>
      </c>
      <c r="E299" s="25" t="s">
        <v>633</v>
      </c>
      <c r="F299" s="60"/>
      <c r="G299" s="26">
        <f t="shared" si="4"/>
        <v>949</v>
      </c>
      <c r="H299" s="27">
        <v>0</v>
      </c>
      <c r="I299" s="28">
        <f>Table2[[#This Row],[EDU Reach Total]]/Table2[[#This Row],[EDU Target _Total]]</f>
        <v>0</v>
      </c>
      <c r="J299" s="29" t="s">
        <v>711</v>
      </c>
      <c r="K299" s="30" t="s">
        <v>717</v>
      </c>
      <c r="M299" s="31" t="s">
        <v>603</v>
      </c>
      <c r="N299" s="32" t="s">
        <v>604</v>
      </c>
      <c r="O299" s="32" t="s">
        <v>605</v>
      </c>
      <c r="P299" s="32" t="s">
        <v>610</v>
      </c>
      <c r="Q299" s="32" t="s">
        <v>611</v>
      </c>
      <c r="R299" s="33">
        <v>2863</v>
      </c>
    </row>
    <row r="300" spans="1:18" x14ac:dyDescent="0.35">
      <c r="A300" s="15" t="s">
        <v>603</v>
      </c>
      <c r="B300" s="16" t="s">
        <v>604</v>
      </c>
      <c r="C300" s="16" t="s">
        <v>634</v>
      </c>
      <c r="D300" s="16" t="s">
        <v>635</v>
      </c>
      <c r="E300" s="16" t="s">
        <v>636</v>
      </c>
      <c r="F300" s="60"/>
      <c r="G300" s="16">
        <f t="shared" si="4"/>
        <v>10111</v>
      </c>
      <c r="H300" s="17">
        <v>0</v>
      </c>
      <c r="I300" s="18">
        <f>Table2[[#This Row],[EDU Reach Total]]/Table2[[#This Row],[EDU Target _Total]]</f>
        <v>0</v>
      </c>
      <c r="J300" s="34" t="s">
        <v>710</v>
      </c>
      <c r="K300" s="20" t="s">
        <v>717</v>
      </c>
      <c r="M300" s="21" t="s">
        <v>603</v>
      </c>
      <c r="N300" s="22" t="s">
        <v>604</v>
      </c>
      <c r="O300" s="22" t="s">
        <v>605</v>
      </c>
      <c r="P300" s="22" t="s">
        <v>608</v>
      </c>
      <c r="Q300" s="22" t="s">
        <v>609</v>
      </c>
      <c r="R300" s="23">
        <v>2215</v>
      </c>
    </row>
    <row r="301" spans="1:18" x14ac:dyDescent="0.35">
      <c r="A301" s="24" t="s">
        <v>603</v>
      </c>
      <c r="B301" s="25" t="s">
        <v>604</v>
      </c>
      <c r="C301" s="25" t="s">
        <v>634</v>
      </c>
      <c r="D301" s="25" t="s">
        <v>637</v>
      </c>
      <c r="E301" s="25" t="s">
        <v>638</v>
      </c>
      <c r="F301" s="61"/>
      <c r="G301" s="26">
        <f t="shared" si="4"/>
        <v>3801</v>
      </c>
      <c r="H301" s="27">
        <v>0</v>
      </c>
      <c r="I301" s="28">
        <f>Table2[[#This Row],[EDU Reach Total]]/Table2[[#This Row],[EDU Target _Total]]</f>
        <v>0</v>
      </c>
      <c r="J301" s="29" t="s">
        <v>710</v>
      </c>
      <c r="K301" s="30" t="s">
        <v>717</v>
      </c>
      <c r="M301" s="31" t="s">
        <v>603</v>
      </c>
      <c r="N301" s="32" t="s">
        <v>604</v>
      </c>
      <c r="O301" s="32" t="s">
        <v>605</v>
      </c>
      <c r="P301" s="32" t="s">
        <v>612</v>
      </c>
      <c r="Q301" s="32" t="s">
        <v>613</v>
      </c>
      <c r="R301" s="33">
        <v>2351</v>
      </c>
    </row>
    <row r="302" spans="1:18" x14ac:dyDescent="0.35">
      <c r="A302" s="15" t="s">
        <v>603</v>
      </c>
      <c r="B302" s="16" t="s">
        <v>604</v>
      </c>
      <c r="C302" s="16" t="s">
        <v>634</v>
      </c>
      <c r="D302" s="16" t="s">
        <v>639</v>
      </c>
      <c r="E302" s="16" t="s">
        <v>640</v>
      </c>
      <c r="F302" s="60"/>
      <c r="G302" s="16">
        <f t="shared" si="4"/>
        <v>3272</v>
      </c>
      <c r="H302" s="17">
        <v>0</v>
      </c>
      <c r="I302" s="18">
        <f>Table2[[#This Row],[EDU Reach Total]]/Table2[[#This Row],[EDU Target _Total]]</f>
        <v>0</v>
      </c>
      <c r="J302" s="34" t="s">
        <v>710</v>
      </c>
      <c r="K302" s="20" t="s">
        <v>717</v>
      </c>
      <c r="M302" s="21" t="s">
        <v>603</v>
      </c>
      <c r="N302" s="22" t="s">
        <v>604</v>
      </c>
      <c r="O302" s="22" t="s">
        <v>605</v>
      </c>
      <c r="P302" s="22" t="s">
        <v>618</v>
      </c>
      <c r="Q302" s="22" t="s">
        <v>619</v>
      </c>
      <c r="R302" s="23">
        <v>1860</v>
      </c>
    </row>
    <row r="303" spans="1:18" x14ac:dyDescent="0.35">
      <c r="A303" s="24" t="s">
        <v>603</v>
      </c>
      <c r="B303" s="25" t="s">
        <v>604</v>
      </c>
      <c r="C303" s="25" t="s">
        <v>634</v>
      </c>
      <c r="D303" s="25" t="s">
        <v>78</v>
      </c>
      <c r="E303" s="25" t="s">
        <v>641</v>
      </c>
      <c r="F303" s="60"/>
      <c r="G303" s="26">
        <f t="shared" si="4"/>
        <v>1950</v>
      </c>
      <c r="H303" s="27">
        <v>0</v>
      </c>
      <c r="I303" s="28">
        <f>Table2[[#This Row],[EDU Reach Total]]/Table2[[#This Row],[EDU Target _Total]]</f>
        <v>0</v>
      </c>
      <c r="J303" s="29" t="s">
        <v>710</v>
      </c>
      <c r="K303" s="30" t="s">
        <v>717</v>
      </c>
      <c r="M303" s="31" t="s">
        <v>603</v>
      </c>
      <c r="N303" s="32" t="s">
        <v>604</v>
      </c>
      <c r="O303" s="32" t="s">
        <v>634</v>
      </c>
      <c r="P303" s="32" t="s">
        <v>642</v>
      </c>
      <c r="Q303" s="32" t="s">
        <v>643</v>
      </c>
      <c r="R303" s="33">
        <v>4487</v>
      </c>
    </row>
    <row r="304" spans="1:18" x14ac:dyDescent="0.35">
      <c r="A304" s="15" t="s">
        <v>603</v>
      </c>
      <c r="B304" s="16" t="s">
        <v>604</v>
      </c>
      <c r="C304" s="16" t="s">
        <v>634</v>
      </c>
      <c r="D304" s="16" t="s">
        <v>642</v>
      </c>
      <c r="E304" s="16" t="s">
        <v>643</v>
      </c>
      <c r="F304" s="60"/>
      <c r="G304" s="16">
        <f t="shared" si="4"/>
        <v>4487</v>
      </c>
      <c r="H304" s="17">
        <v>0</v>
      </c>
      <c r="I304" s="18">
        <f>Table2[[#This Row],[EDU Reach Total]]/Table2[[#This Row],[EDU Target _Total]]</f>
        <v>0</v>
      </c>
      <c r="J304" s="34" t="s">
        <v>710</v>
      </c>
      <c r="K304" s="20" t="s">
        <v>717</v>
      </c>
      <c r="M304" s="21" t="s">
        <v>603</v>
      </c>
      <c r="N304" s="22" t="s">
        <v>604</v>
      </c>
      <c r="O304" s="22" t="s">
        <v>634</v>
      </c>
      <c r="P304" s="22" t="s">
        <v>644</v>
      </c>
      <c r="Q304" s="22" t="s">
        <v>645</v>
      </c>
      <c r="R304" s="23">
        <v>4655</v>
      </c>
    </row>
    <row r="305" spans="1:18" x14ac:dyDescent="0.35">
      <c r="A305" s="24" t="s">
        <v>603</v>
      </c>
      <c r="B305" s="25" t="s">
        <v>604</v>
      </c>
      <c r="C305" s="25" t="s">
        <v>634</v>
      </c>
      <c r="D305" s="25" t="s">
        <v>644</v>
      </c>
      <c r="E305" s="25" t="s">
        <v>645</v>
      </c>
      <c r="F305" s="60"/>
      <c r="G305" s="26">
        <f t="shared" si="4"/>
        <v>4655</v>
      </c>
      <c r="H305" s="27">
        <v>0</v>
      </c>
      <c r="I305" s="28">
        <f>Table2[[#This Row],[EDU Reach Total]]/Table2[[#This Row],[EDU Target _Total]]</f>
        <v>0</v>
      </c>
      <c r="J305" s="29" t="s">
        <v>710</v>
      </c>
      <c r="K305" s="30" t="s">
        <v>717</v>
      </c>
      <c r="M305" s="31" t="s">
        <v>603</v>
      </c>
      <c r="N305" s="32" t="s">
        <v>604</v>
      </c>
      <c r="O305" s="32" t="s">
        <v>634</v>
      </c>
      <c r="P305" s="32" t="s">
        <v>639</v>
      </c>
      <c r="Q305" s="32" t="s">
        <v>640</v>
      </c>
      <c r="R305" s="33">
        <v>3272</v>
      </c>
    </row>
    <row r="306" spans="1:18" x14ac:dyDescent="0.35">
      <c r="A306" s="15" t="s">
        <v>603</v>
      </c>
      <c r="B306" s="16" t="s">
        <v>604</v>
      </c>
      <c r="C306" s="16" t="s">
        <v>634</v>
      </c>
      <c r="D306" s="16" t="s">
        <v>646</v>
      </c>
      <c r="E306" s="16" t="s">
        <v>647</v>
      </c>
      <c r="F306" s="60"/>
      <c r="G306" s="16">
        <f t="shared" si="4"/>
        <v>4822</v>
      </c>
      <c r="H306" s="17">
        <v>0</v>
      </c>
      <c r="I306" s="18">
        <f>Table2[[#This Row],[EDU Reach Total]]/Table2[[#This Row],[EDU Target _Total]]</f>
        <v>0</v>
      </c>
      <c r="J306" s="34" t="s">
        <v>710</v>
      </c>
      <c r="K306" s="20" t="s">
        <v>717</v>
      </c>
      <c r="M306" s="21" t="s">
        <v>603</v>
      </c>
      <c r="N306" s="22" t="s">
        <v>604</v>
      </c>
      <c r="O306" s="22" t="s">
        <v>634</v>
      </c>
      <c r="P306" s="22" t="s">
        <v>637</v>
      </c>
      <c r="Q306" s="22" t="s">
        <v>638</v>
      </c>
      <c r="R306" s="23">
        <v>3801</v>
      </c>
    </row>
    <row r="307" spans="1:18" x14ac:dyDescent="0.35">
      <c r="A307" s="24" t="s">
        <v>603</v>
      </c>
      <c r="B307" s="25" t="s">
        <v>604</v>
      </c>
      <c r="C307" s="25" t="s">
        <v>634</v>
      </c>
      <c r="D307" s="25" t="s">
        <v>648</v>
      </c>
      <c r="E307" s="25" t="s">
        <v>649</v>
      </c>
      <c r="F307" s="60"/>
      <c r="G307" s="26">
        <f t="shared" si="4"/>
        <v>3709</v>
      </c>
      <c r="H307" s="27">
        <f>VLOOKUP(Table2[Township Pcode],$T$4:$U$62,2,FALSE)</f>
        <v>1295</v>
      </c>
      <c r="I307" s="28">
        <f>Table2[[#This Row],[EDU Reach Total]]/Table2[[#This Row],[EDU Target _Total]]</f>
        <v>0.34915071447829604</v>
      </c>
      <c r="J307" s="29" t="s">
        <v>710</v>
      </c>
      <c r="K307" s="30" t="s">
        <v>717</v>
      </c>
      <c r="M307" s="31" t="s">
        <v>603</v>
      </c>
      <c r="N307" s="32" t="s">
        <v>604</v>
      </c>
      <c r="O307" s="32" t="s">
        <v>634</v>
      </c>
      <c r="P307" s="32" t="s">
        <v>648</v>
      </c>
      <c r="Q307" s="32" t="s">
        <v>649</v>
      </c>
      <c r="R307" s="33">
        <v>3709</v>
      </c>
    </row>
    <row r="308" spans="1:18" x14ac:dyDescent="0.35">
      <c r="A308" s="15" t="s">
        <v>603</v>
      </c>
      <c r="B308" s="16" t="s">
        <v>604</v>
      </c>
      <c r="C308" s="16" t="s">
        <v>650</v>
      </c>
      <c r="D308" s="16" t="s">
        <v>651</v>
      </c>
      <c r="E308" s="16" t="s">
        <v>652</v>
      </c>
      <c r="F308" s="60"/>
      <c r="G308" s="16">
        <f t="shared" si="4"/>
        <v>26</v>
      </c>
      <c r="H308" s="17">
        <v>0</v>
      </c>
      <c r="I308" s="18">
        <f>Table2[[#This Row],[EDU Reach Total]]/Table2[[#This Row],[EDU Target _Total]]</f>
        <v>0</v>
      </c>
      <c r="J308" s="34" t="s">
        <v>710</v>
      </c>
      <c r="K308" s="20" t="s">
        <v>717</v>
      </c>
      <c r="M308" s="21" t="s">
        <v>603</v>
      </c>
      <c r="N308" s="22" t="s">
        <v>604</v>
      </c>
      <c r="O308" s="22" t="s">
        <v>634</v>
      </c>
      <c r="P308" s="22" t="s">
        <v>78</v>
      </c>
      <c r="Q308" s="22" t="s">
        <v>641</v>
      </c>
      <c r="R308" s="23">
        <v>1950</v>
      </c>
    </row>
    <row r="309" spans="1:18" x14ac:dyDescent="0.35">
      <c r="A309" s="24" t="s">
        <v>603</v>
      </c>
      <c r="B309" s="25" t="s">
        <v>604</v>
      </c>
      <c r="C309" s="25" t="s">
        <v>650</v>
      </c>
      <c r="D309" s="25" t="s">
        <v>653</v>
      </c>
      <c r="E309" s="25" t="s">
        <v>654</v>
      </c>
      <c r="F309" s="61"/>
      <c r="G309" s="26">
        <f t="shared" si="4"/>
        <v>2312</v>
      </c>
      <c r="H309" s="27">
        <v>0</v>
      </c>
      <c r="I309" s="28">
        <f>Table2[[#This Row],[EDU Reach Total]]/Table2[[#This Row],[EDU Target _Total]]</f>
        <v>0</v>
      </c>
      <c r="J309" s="29" t="s">
        <v>710</v>
      </c>
      <c r="K309" s="30" t="s">
        <v>717</v>
      </c>
      <c r="M309" s="31" t="s">
        <v>603</v>
      </c>
      <c r="N309" s="32" t="s">
        <v>604</v>
      </c>
      <c r="O309" s="32" t="s">
        <v>634</v>
      </c>
      <c r="P309" s="32" t="s">
        <v>646</v>
      </c>
      <c r="Q309" s="32" t="s">
        <v>647</v>
      </c>
      <c r="R309" s="33">
        <v>4822</v>
      </c>
    </row>
    <row r="310" spans="1:18" x14ac:dyDescent="0.35">
      <c r="A310" s="15" t="s">
        <v>603</v>
      </c>
      <c r="B310" s="16" t="s">
        <v>604</v>
      </c>
      <c r="C310" s="16" t="s">
        <v>650</v>
      </c>
      <c r="D310" s="16" t="s">
        <v>655</v>
      </c>
      <c r="E310" s="16" t="s">
        <v>656</v>
      </c>
      <c r="F310" s="60"/>
      <c r="G310" s="16">
        <f t="shared" si="4"/>
        <v>1592</v>
      </c>
      <c r="H310" s="17">
        <v>0</v>
      </c>
      <c r="I310" s="18">
        <f>Table2[[#This Row],[EDU Reach Total]]/Table2[[#This Row],[EDU Target _Total]]</f>
        <v>0</v>
      </c>
      <c r="J310" s="34" t="s">
        <v>710</v>
      </c>
      <c r="K310" s="20" t="s">
        <v>717</v>
      </c>
      <c r="M310" s="21" t="s">
        <v>603</v>
      </c>
      <c r="N310" s="22" t="s">
        <v>604</v>
      </c>
      <c r="O310" s="22" t="s">
        <v>634</v>
      </c>
      <c r="P310" s="22" t="s">
        <v>635</v>
      </c>
      <c r="Q310" s="22" t="s">
        <v>636</v>
      </c>
      <c r="R310" s="23">
        <v>10111</v>
      </c>
    </row>
    <row r="311" spans="1:18" x14ac:dyDescent="0.35">
      <c r="A311" s="24" t="s">
        <v>603</v>
      </c>
      <c r="B311" s="25" t="s">
        <v>604</v>
      </c>
      <c r="C311" s="25" t="s">
        <v>650</v>
      </c>
      <c r="D311" s="25" t="s">
        <v>657</v>
      </c>
      <c r="E311" s="25" t="s">
        <v>658</v>
      </c>
      <c r="F311" s="61"/>
      <c r="G311" s="26">
        <f t="shared" si="4"/>
        <v>2114</v>
      </c>
      <c r="H311" s="27">
        <v>0</v>
      </c>
      <c r="I311" s="28">
        <f>Table2[[#This Row],[EDU Reach Total]]/Table2[[#This Row],[EDU Target _Total]]</f>
        <v>0</v>
      </c>
      <c r="J311" s="29" t="s">
        <v>710</v>
      </c>
      <c r="K311" s="30" t="s">
        <v>717</v>
      </c>
      <c r="M311" s="31" t="s">
        <v>603</v>
      </c>
      <c r="N311" s="32" t="s">
        <v>604</v>
      </c>
      <c r="O311" s="32" t="s">
        <v>650</v>
      </c>
      <c r="P311" s="32" t="s">
        <v>665</v>
      </c>
      <c r="Q311" s="32" t="s">
        <v>666</v>
      </c>
      <c r="R311" s="33">
        <v>3763</v>
      </c>
    </row>
    <row r="312" spans="1:18" x14ac:dyDescent="0.35">
      <c r="A312" s="15" t="s">
        <v>603</v>
      </c>
      <c r="B312" s="16" t="s">
        <v>604</v>
      </c>
      <c r="C312" s="16" t="s">
        <v>650</v>
      </c>
      <c r="D312" s="16" t="s">
        <v>659</v>
      </c>
      <c r="E312" s="16" t="s">
        <v>660</v>
      </c>
      <c r="F312" s="60"/>
      <c r="G312" s="16">
        <f t="shared" si="4"/>
        <v>1493</v>
      </c>
      <c r="H312" s="17">
        <v>0</v>
      </c>
      <c r="I312" s="18">
        <f>Table2[[#This Row],[EDU Reach Total]]/Table2[[#This Row],[EDU Target _Total]]</f>
        <v>0</v>
      </c>
      <c r="J312" s="34" t="s">
        <v>710</v>
      </c>
      <c r="K312" s="20" t="s">
        <v>717</v>
      </c>
      <c r="M312" s="21" t="s">
        <v>603</v>
      </c>
      <c r="N312" s="22" t="s">
        <v>604</v>
      </c>
      <c r="O312" s="22" t="s">
        <v>650</v>
      </c>
      <c r="P312" s="22" t="s">
        <v>661</v>
      </c>
      <c r="Q312" s="22" t="s">
        <v>662</v>
      </c>
      <c r="R312" s="23">
        <v>2240</v>
      </c>
    </row>
    <row r="313" spans="1:18" x14ac:dyDescent="0.35">
      <c r="A313" s="24" t="s">
        <v>603</v>
      </c>
      <c r="B313" s="25" t="s">
        <v>604</v>
      </c>
      <c r="C313" s="25" t="s">
        <v>650</v>
      </c>
      <c r="D313" s="25" t="s">
        <v>661</v>
      </c>
      <c r="E313" s="25" t="s">
        <v>662</v>
      </c>
      <c r="F313" s="61"/>
      <c r="G313" s="26">
        <f t="shared" si="4"/>
        <v>2240</v>
      </c>
      <c r="H313" s="27">
        <v>0</v>
      </c>
      <c r="I313" s="28">
        <f>Table2[[#This Row],[EDU Reach Total]]/Table2[[#This Row],[EDU Target _Total]]</f>
        <v>0</v>
      </c>
      <c r="J313" s="29" t="s">
        <v>710</v>
      </c>
      <c r="K313" s="30" t="s">
        <v>717</v>
      </c>
      <c r="M313" s="31" t="s">
        <v>603</v>
      </c>
      <c r="N313" s="32" t="s">
        <v>604</v>
      </c>
      <c r="O313" s="32" t="s">
        <v>650</v>
      </c>
      <c r="P313" s="32" t="s">
        <v>667</v>
      </c>
      <c r="Q313" s="32" t="s">
        <v>668</v>
      </c>
      <c r="R313" s="33">
        <v>2112</v>
      </c>
    </row>
    <row r="314" spans="1:18" x14ac:dyDescent="0.35">
      <c r="A314" s="15" t="s">
        <v>603</v>
      </c>
      <c r="B314" s="16" t="s">
        <v>604</v>
      </c>
      <c r="C314" s="16" t="s">
        <v>650</v>
      </c>
      <c r="D314" s="16" t="s">
        <v>663</v>
      </c>
      <c r="E314" s="16" t="s">
        <v>664</v>
      </c>
      <c r="F314" s="60"/>
      <c r="G314" s="16">
        <f t="shared" si="4"/>
        <v>455</v>
      </c>
      <c r="H314" s="17">
        <v>0</v>
      </c>
      <c r="I314" s="18">
        <f>Table2[[#This Row],[EDU Reach Total]]/Table2[[#This Row],[EDU Target _Total]]</f>
        <v>0</v>
      </c>
      <c r="J314" s="34" t="s">
        <v>710</v>
      </c>
      <c r="K314" s="20" t="s">
        <v>717</v>
      </c>
      <c r="M314" s="21" t="s">
        <v>603</v>
      </c>
      <c r="N314" s="22" t="s">
        <v>604</v>
      </c>
      <c r="O314" s="22" t="s">
        <v>650</v>
      </c>
      <c r="P314" s="22" t="s">
        <v>657</v>
      </c>
      <c r="Q314" s="22" t="s">
        <v>658</v>
      </c>
      <c r="R314" s="23">
        <v>2114</v>
      </c>
    </row>
    <row r="315" spans="1:18" x14ac:dyDescent="0.35">
      <c r="A315" s="24" t="s">
        <v>603</v>
      </c>
      <c r="B315" s="25" t="s">
        <v>604</v>
      </c>
      <c r="C315" s="25" t="s">
        <v>650</v>
      </c>
      <c r="D315" s="25" t="s">
        <v>665</v>
      </c>
      <c r="E315" s="25" t="s">
        <v>666</v>
      </c>
      <c r="F315" s="61"/>
      <c r="G315" s="26">
        <f t="shared" si="4"/>
        <v>3763</v>
      </c>
      <c r="H315" s="27">
        <f>VLOOKUP(Table2[Township Pcode],$T$4:$U$62,2,FALSE)</f>
        <v>1241</v>
      </c>
      <c r="I315" s="28">
        <f>Table2[[#This Row],[EDU Reach Total]]/Table2[[#This Row],[EDU Target _Total]]</f>
        <v>0.32979006112144565</v>
      </c>
      <c r="J315" s="29" t="s">
        <v>710</v>
      </c>
      <c r="K315" s="30" t="s">
        <v>717</v>
      </c>
      <c r="M315" s="31" t="s">
        <v>603</v>
      </c>
      <c r="N315" s="32" t="s">
        <v>604</v>
      </c>
      <c r="O315" s="32" t="s">
        <v>650</v>
      </c>
      <c r="P315" s="32" t="s">
        <v>669</v>
      </c>
      <c r="Q315" s="32" t="s">
        <v>670</v>
      </c>
      <c r="R315" s="33">
        <v>3034</v>
      </c>
    </row>
    <row r="316" spans="1:18" x14ac:dyDescent="0.35">
      <c r="A316" s="15" t="s">
        <v>603</v>
      </c>
      <c r="B316" s="16" t="s">
        <v>604</v>
      </c>
      <c r="C316" s="16" t="s">
        <v>650</v>
      </c>
      <c r="D316" s="16" t="s">
        <v>667</v>
      </c>
      <c r="E316" s="16" t="s">
        <v>668</v>
      </c>
      <c r="F316" s="61"/>
      <c r="G316" s="16">
        <f t="shared" si="4"/>
        <v>2112</v>
      </c>
      <c r="H316" s="17">
        <v>0</v>
      </c>
      <c r="I316" s="18">
        <f>Table2[[#This Row],[EDU Reach Total]]/Table2[[#This Row],[EDU Target _Total]]</f>
        <v>0</v>
      </c>
      <c r="J316" s="34" t="s">
        <v>710</v>
      </c>
      <c r="K316" s="20" t="s">
        <v>717</v>
      </c>
      <c r="M316" s="21" t="s">
        <v>603</v>
      </c>
      <c r="N316" s="22" t="s">
        <v>604</v>
      </c>
      <c r="O316" s="22" t="s">
        <v>650</v>
      </c>
      <c r="P316" s="22" t="s">
        <v>655</v>
      </c>
      <c r="Q316" s="22" t="s">
        <v>656</v>
      </c>
      <c r="R316" s="23">
        <v>1592</v>
      </c>
    </row>
    <row r="317" spans="1:18" x14ac:dyDescent="0.35">
      <c r="A317" s="24" t="s">
        <v>603</v>
      </c>
      <c r="B317" s="25" t="s">
        <v>604</v>
      </c>
      <c r="C317" s="25" t="s">
        <v>650</v>
      </c>
      <c r="D317" s="25" t="s">
        <v>669</v>
      </c>
      <c r="E317" s="25" t="s">
        <v>670</v>
      </c>
      <c r="F317" s="61"/>
      <c r="G317" s="26">
        <f t="shared" si="4"/>
        <v>3034</v>
      </c>
      <c r="H317" s="27">
        <v>0</v>
      </c>
      <c r="I317" s="28">
        <f>Table2[[#This Row],[EDU Reach Total]]/Table2[[#This Row],[EDU Target _Total]]</f>
        <v>0</v>
      </c>
      <c r="J317" s="29" t="s">
        <v>710</v>
      </c>
      <c r="K317" s="30" t="s">
        <v>717</v>
      </c>
      <c r="M317" s="31" t="s">
        <v>603</v>
      </c>
      <c r="N317" s="32" t="s">
        <v>604</v>
      </c>
      <c r="O317" s="32" t="s">
        <v>650</v>
      </c>
      <c r="P317" s="32" t="s">
        <v>659</v>
      </c>
      <c r="Q317" s="32" t="s">
        <v>660</v>
      </c>
      <c r="R317" s="33">
        <v>1493</v>
      </c>
    </row>
    <row r="318" spans="1:18" x14ac:dyDescent="0.35">
      <c r="A318" s="15" t="s">
        <v>603</v>
      </c>
      <c r="B318" s="16" t="s">
        <v>604</v>
      </c>
      <c r="C318" s="16" t="s">
        <v>671</v>
      </c>
      <c r="D318" s="16" t="s">
        <v>672</v>
      </c>
      <c r="E318" s="16" t="s">
        <v>673</v>
      </c>
      <c r="F318" s="60"/>
      <c r="G318" s="16">
        <f t="shared" si="4"/>
        <v>742</v>
      </c>
      <c r="H318" s="17">
        <v>0</v>
      </c>
      <c r="I318" s="18">
        <f>Table2[[#This Row],[EDU Reach Total]]/Table2[[#This Row],[EDU Target _Total]]</f>
        <v>0</v>
      </c>
      <c r="J318" s="34" t="s">
        <v>711</v>
      </c>
      <c r="K318" s="20" t="s">
        <v>717</v>
      </c>
      <c r="M318" s="21" t="s">
        <v>603</v>
      </c>
      <c r="N318" s="22" t="s">
        <v>604</v>
      </c>
      <c r="O318" s="22" t="s">
        <v>650</v>
      </c>
      <c r="P318" s="22" t="s">
        <v>653</v>
      </c>
      <c r="Q318" s="22" t="s">
        <v>654</v>
      </c>
      <c r="R318" s="23">
        <v>2312</v>
      </c>
    </row>
    <row r="319" spans="1:18" x14ac:dyDescent="0.35">
      <c r="A319" s="24" t="s">
        <v>603</v>
      </c>
      <c r="B319" s="25" t="s">
        <v>604</v>
      </c>
      <c r="C319" s="25" t="s">
        <v>671</v>
      </c>
      <c r="D319" s="25" t="s">
        <v>674</v>
      </c>
      <c r="E319" s="25" t="s">
        <v>675</v>
      </c>
      <c r="F319" s="60"/>
      <c r="G319" s="26">
        <f t="shared" si="4"/>
        <v>1358</v>
      </c>
      <c r="H319" s="27">
        <v>0</v>
      </c>
      <c r="I319" s="28">
        <f>Table2[[#This Row],[EDU Reach Total]]/Table2[[#This Row],[EDU Target _Total]]</f>
        <v>0</v>
      </c>
      <c r="J319" s="29" t="s">
        <v>711</v>
      </c>
      <c r="K319" s="30" t="s">
        <v>717</v>
      </c>
      <c r="M319" s="31" t="s">
        <v>603</v>
      </c>
      <c r="N319" s="32" t="s">
        <v>604</v>
      </c>
      <c r="O319" s="32" t="s">
        <v>650</v>
      </c>
      <c r="P319" s="32" t="s">
        <v>663</v>
      </c>
      <c r="Q319" s="32" t="s">
        <v>664</v>
      </c>
      <c r="R319" s="33">
        <v>455</v>
      </c>
    </row>
    <row r="320" spans="1:18" x14ac:dyDescent="0.35">
      <c r="A320" s="15" t="s">
        <v>603</v>
      </c>
      <c r="B320" s="16" t="s">
        <v>604</v>
      </c>
      <c r="C320" s="16" t="s">
        <v>671</v>
      </c>
      <c r="D320" s="16" t="s">
        <v>676</v>
      </c>
      <c r="E320" s="16" t="s">
        <v>677</v>
      </c>
      <c r="F320" s="60"/>
      <c r="G320" s="16">
        <f t="shared" si="4"/>
        <v>335</v>
      </c>
      <c r="H320" s="17">
        <v>0</v>
      </c>
      <c r="I320" s="18">
        <f>Table2[[#This Row],[EDU Reach Total]]/Table2[[#This Row],[EDU Target _Total]]</f>
        <v>0</v>
      </c>
      <c r="J320" s="34" t="s">
        <v>711</v>
      </c>
      <c r="K320" s="20" t="s">
        <v>717</v>
      </c>
      <c r="M320" s="21" t="s">
        <v>603</v>
      </c>
      <c r="N320" s="22" t="s">
        <v>604</v>
      </c>
      <c r="O320" s="22" t="s">
        <v>650</v>
      </c>
      <c r="P320" s="22" t="s">
        <v>651</v>
      </c>
      <c r="Q320" s="22" t="s">
        <v>652</v>
      </c>
      <c r="R320" s="23">
        <v>26</v>
      </c>
    </row>
    <row r="321" spans="1:18" x14ac:dyDescent="0.35">
      <c r="A321" s="24" t="s">
        <v>603</v>
      </c>
      <c r="B321" s="25" t="s">
        <v>604</v>
      </c>
      <c r="C321" s="25" t="s">
        <v>671</v>
      </c>
      <c r="D321" s="25" t="s">
        <v>678</v>
      </c>
      <c r="E321" s="25" t="s">
        <v>679</v>
      </c>
      <c r="F321" s="60"/>
      <c r="G321" s="26">
        <f t="shared" si="4"/>
        <v>2356</v>
      </c>
      <c r="H321" s="27">
        <v>0</v>
      </c>
      <c r="I321" s="28">
        <f>Table2[[#This Row],[EDU Reach Total]]/Table2[[#This Row],[EDU Target _Total]]</f>
        <v>0</v>
      </c>
      <c r="J321" s="29" t="s">
        <v>711</v>
      </c>
      <c r="K321" s="30" t="s">
        <v>717</v>
      </c>
      <c r="M321" s="31" t="s">
        <v>603</v>
      </c>
      <c r="N321" s="32" t="s">
        <v>604</v>
      </c>
      <c r="O321" s="32" t="s">
        <v>671</v>
      </c>
      <c r="P321" s="32" t="s">
        <v>682</v>
      </c>
      <c r="Q321" s="32" t="s">
        <v>683</v>
      </c>
      <c r="R321" s="33">
        <v>399</v>
      </c>
    </row>
    <row r="322" spans="1:18" x14ac:dyDescent="0.35">
      <c r="A322" s="15" t="s">
        <v>603</v>
      </c>
      <c r="B322" s="16" t="s">
        <v>604</v>
      </c>
      <c r="C322" s="16" t="s">
        <v>671</v>
      </c>
      <c r="D322" s="16" t="s">
        <v>680</v>
      </c>
      <c r="E322" s="16" t="s">
        <v>681</v>
      </c>
      <c r="F322" s="60"/>
      <c r="G322" s="16">
        <f t="shared" si="4"/>
        <v>1187</v>
      </c>
      <c r="H322" s="17">
        <v>0</v>
      </c>
      <c r="I322" s="18">
        <f>Table2[[#This Row],[EDU Reach Total]]/Table2[[#This Row],[EDU Target _Total]]</f>
        <v>0</v>
      </c>
      <c r="J322" s="34" t="s">
        <v>711</v>
      </c>
      <c r="K322" s="20" t="s">
        <v>717</v>
      </c>
      <c r="M322" s="21" t="s">
        <v>603</v>
      </c>
      <c r="N322" s="22" t="s">
        <v>604</v>
      </c>
      <c r="O322" s="22" t="s">
        <v>671</v>
      </c>
      <c r="P322" s="22" t="s">
        <v>692</v>
      </c>
      <c r="Q322" s="22" t="s">
        <v>693</v>
      </c>
      <c r="R322" s="23">
        <v>446</v>
      </c>
    </row>
    <row r="323" spans="1:18" x14ac:dyDescent="0.35">
      <c r="A323" s="24" t="s">
        <v>603</v>
      </c>
      <c r="B323" s="25" t="s">
        <v>604</v>
      </c>
      <c r="C323" s="25" t="s">
        <v>671</v>
      </c>
      <c r="D323" s="25" t="s">
        <v>682</v>
      </c>
      <c r="E323" s="25" t="s">
        <v>683</v>
      </c>
      <c r="F323" s="60"/>
      <c r="G323" s="26">
        <f t="shared" si="4"/>
        <v>399</v>
      </c>
      <c r="H323" s="27">
        <v>0</v>
      </c>
      <c r="I323" s="28">
        <f>Table2[[#This Row],[EDU Reach Total]]/Table2[[#This Row],[EDU Target _Total]]</f>
        <v>0</v>
      </c>
      <c r="J323" s="29" t="s">
        <v>711</v>
      </c>
      <c r="K323" s="30" t="s">
        <v>717</v>
      </c>
      <c r="M323" s="31" t="s">
        <v>603</v>
      </c>
      <c r="N323" s="32" t="s">
        <v>604</v>
      </c>
      <c r="O323" s="32" t="s">
        <v>671</v>
      </c>
      <c r="P323" s="32" t="s">
        <v>686</v>
      </c>
      <c r="Q323" s="32" t="s">
        <v>687</v>
      </c>
      <c r="R323" s="33">
        <v>631</v>
      </c>
    </row>
    <row r="324" spans="1:18" x14ac:dyDescent="0.35">
      <c r="A324" s="15" t="s">
        <v>603</v>
      </c>
      <c r="B324" s="16" t="s">
        <v>604</v>
      </c>
      <c r="C324" s="16" t="s">
        <v>671</v>
      </c>
      <c r="D324" s="16" t="s">
        <v>684</v>
      </c>
      <c r="E324" s="16" t="s">
        <v>685</v>
      </c>
      <c r="F324" s="61"/>
      <c r="G324" s="16">
        <f t="shared" ref="G324:G330" si="5">VLOOKUP(E324:E650,$Q$4:$R$333,2,FALSE)</f>
        <v>1565</v>
      </c>
      <c r="H324" s="17">
        <v>0</v>
      </c>
      <c r="I324" s="18">
        <f>Table2[[#This Row],[EDU Reach Total]]/Table2[[#This Row],[EDU Target _Total]]</f>
        <v>0</v>
      </c>
      <c r="J324" s="34" t="s">
        <v>711</v>
      </c>
      <c r="K324" s="20" t="s">
        <v>717</v>
      </c>
      <c r="M324" s="21" t="s">
        <v>603</v>
      </c>
      <c r="N324" s="22" t="s">
        <v>604</v>
      </c>
      <c r="O324" s="22" t="s">
        <v>671</v>
      </c>
      <c r="P324" s="22" t="s">
        <v>688</v>
      </c>
      <c r="Q324" s="22" t="s">
        <v>689</v>
      </c>
      <c r="R324" s="23">
        <v>335</v>
      </c>
    </row>
    <row r="325" spans="1:18" x14ac:dyDescent="0.35">
      <c r="A325" s="24" t="s">
        <v>603</v>
      </c>
      <c r="B325" s="25" t="s">
        <v>604</v>
      </c>
      <c r="C325" s="25" t="s">
        <v>671</v>
      </c>
      <c r="D325" s="25" t="s">
        <v>686</v>
      </c>
      <c r="E325" s="25" t="s">
        <v>687</v>
      </c>
      <c r="F325" s="60"/>
      <c r="G325" s="26">
        <f t="shared" si="5"/>
        <v>631</v>
      </c>
      <c r="H325" s="27">
        <v>0</v>
      </c>
      <c r="I325" s="28">
        <f>Table2[[#This Row],[EDU Reach Total]]/Table2[[#This Row],[EDU Target _Total]]</f>
        <v>0</v>
      </c>
      <c r="J325" s="29" t="s">
        <v>711</v>
      </c>
      <c r="K325" s="30" t="s">
        <v>717</v>
      </c>
      <c r="M325" s="31" t="s">
        <v>603</v>
      </c>
      <c r="N325" s="32" t="s">
        <v>604</v>
      </c>
      <c r="O325" s="32" t="s">
        <v>671</v>
      </c>
      <c r="P325" s="32" t="s">
        <v>672</v>
      </c>
      <c r="Q325" s="32" t="s">
        <v>673</v>
      </c>
      <c r="R325" s="33">
        <v>742</v>
      </c>
    </row>
    <row r="326" spans="1:18" x14ac:dyDescent="0.35">
      <c r="A326" s="15" t="s">
        <v>603</v>
      </c>
      <c r="B326" s="16" t="s">
        <v>604</v>
      </c>
      <c r="C326" s="16" t="s">
        <v>671</v>
      </c>
      <c r="D326" s="16" t="s">
        <v>688</v>
      </c>
      <c r="E326" s="16" t="s">
        <v>689</v>
      </c>
      <c r="F326" s="60"/>
      <c r="G326" s="16">
        <f t="shared" si="5"/>
        <v>335</v>
      </c>
      <c r="H326" s="17">
        <v>0</v>
      </c>
      <c r="I326" s="18">
        <f>Table2[[#This Row],[EDU Reach Total]]/Table2[[#This Row],[EDU Target _Total]]</f>
        <v>0</v>
      </c>
      <c r="J326" s="34" t="s">
        <v>711</v>
      </c>
      <c r="K326" s="20" t="s">
        <v>717</v>
      </c>
      <c r="M326" s="21" t="s">
        <v>603</v>
      </c>
      <c r="N326" s="22" t="s">
        <v>604</v>
      </c>
      <c r="O326" s="22" t="s">
        <v>671</v>
      </c>
      <c r="P326" s="22" t="s">
        <v>684</v>
      </c>
      <c r="Q326" s="22" t="s">
        <v>685</v>
      </c>
      <c r="R326" s="23">
        <v>1565</v>
      </c>
    </row>
    <row r="327" spans="1:18" x14ac:dyDescent="0.35">
      <c r="A327" s="24" t="s">
        <v>603</v>
      </c>
      <c r="B327" s="25" t="s">
        <v>604</v>
      </c>
      <c r="C327" s="25" t="s">
        <v>671</v>
      </c>
      <c r="D327" s="25" t="s">
        <v>690</v>
      </c>
      <c r="E327" s="25" t="s">
        <v>691</v>
      </c>
      <c r="F327" s="60"/>
      <c r="G327" s="26">
        <f t="shared" si="5"/>
        <v>2781</v>
      </c>
      <c r="H327" s="27">
        <v>0</v>
      </c>
      <c r="I327" s="28">
        <f>Table2[[#This Row],[EDU Reach Total]]/Table2[[#This Row],[EDU Target _Total]]</f>
        <v>0</v>
      </c>
      <c r="J327" s="29" t="s">
        <v>711</v>
      </c>
      <c r="K327" s="30" t="s">
        <v>717</v>
      </c>
      <c r="M327" s="31" t="s">
        <v>603</v>
      </c>
      <c r="N327" s="32" t="s">
        <v>604</v>
      </c>
      <c r="O327" s="32" t="s">
        <v>671</v>
      </c>
      <c r="P327" s="32" t="s">
        <v>694</v>
      </c>
      <c r="Q327" s="32" t="s">
        <v>695</v>
      </c>
      <c r="R327" s="33">
        <v>1464</v>
      </c>
    </row>
    <row r="328" spans="1:18" x14ac:dyDescent="0.35">
      <c r="A328" s="15" t="s">
        <v>603</v>
      </c>
      <c r="B328" s="16" t="s">
        <v>604</v>
      </c>
      <c r="C328" s="16" t="s">
        <v>671</v>
      </c>
      <c r="D328" s="16" t="s">
        <v>692</v>
      </c>
      <c r="E328" s="16" t="s">
        <v>693</v>
      </c>
      <c r="F328" s="60"/>
      <c r="G328" s="16">
        <f t="shared" si="5"/>
        <v>446</v>
      </c>
      <c r="H328" s="17">
        <v>0</v>
      </c>
      <c r="I328" s="18">
        <f>Table2[[#This Row],[EDU Reach Total]]/Table2[[#This Row],[EDU Target _Total]]</f>
        <v>0</v>
      </c>
      <c r="J328" s="34" t="s">
        <v>711</v>
      </c>
      <c r="K328" s="20" t="s">
        <v>717</v>
      </c>
      <c r="M328" s="21" t="s">
        <v>603</v>
      </c>
      <c r="N328" s="22" t="s">
        <v>604</v>
      </c>
      <c r="O328" s="22" t="s">
        <v>671</v>
      </c>
      <c r="P328" s="22" t="s">
        <v>678</v>
      </c>
      <c r="Q328" s="22" t="s">
        <v>679</v>
      </c>
      <c r="R328" s="23">
        <v>2356</v>
      </c>
    </row>
    <row r="329" spans="1:18" x14ac:dyDescent="0.35">
      <c r="A329" s="24" t="s">
        <v>603</v>
      </c>
      <c r="B329" s="25" t="s">
        <v>604</v>
      </c>
      <c r="C329" s="25" t="s">
        <v>671</v>
      </c>
      <c r="D329" s="25" t="s">
        <v>694</v>
      </c>
      <c r="E329" s="25" t="s">
        <v>695</v>
      </c>
      <c r="F329" s="60"/>
      <c r="G329" s="26">
        <f t="shared" si="5"/>
        <v>1464</v>
      </c>
      <c r="H329" s="27">
        <v>0</v>
      </c>
      <c r="I329" s="28">
        <f>Table2[[#This Row],[EDU Reach Total]]/Table2[[#This Row],[EDU Target _Total]]</f>
        <v>0</v>
      </c>
      <c r="J329" s="29" t="s">
        <v>711</v>
      </c>
      <c r="K329" s="30" t="s">
        <v>717</v>
      </c>
      <c r="M329" s="31" t="s">
        <v>603</v>
      </c>
      <c r="N329" s="32" t="s">
        <v>604</v>
      </c>
      <c r="O329" s="32" t="s">
        <v>671</v>
      </c>
      <c r="P329" s="32" t="s">
        <v>680</v>
      </c>
      <c r="Q329" s="32" t="s">
        <v>681</v>
      </c>
      <c r="R329" s="33">
        <v>1187</v>
      </c>
    </row>
    <row r="330" spans="1:18" x14ac:dyDescent="0.35">
      <c r="A330" s="35" t="s">
        <v>603</v>
      </c>
      <c r="B330" s="36" t="s">
        <v>604</v>
      </c>
      <c r="C330" s="36" t="s">
        <v>671</v>
      </c>
      <c r="D330" s="36" t="s">
        <v>696</v>
      </c>
      <c r="E330" s="36" t="s">
        <v>697</v>
      </c>
      <c r="F330" s="60"/>
      <c r="G330" s="36">
        <f t="shared" si="5"/>
        <v>38</v>
      </c>
      <c r="H330" s="17">
        <v>0</v>
      </c>
      <c r="I330" s="18">
        <f>Table2[[#This Row],[EDU Reach Total]]/Table2[[#This Row],[EDU Target _Total]]</f>
        <v>0</v>
      </c>
      <c r="J330" s="37" t="s">
        <v>711</v>
      </c>
      <c r="K330" s="20" t="s">
        <v>717</v>
      </c>
      <c r="M330" s="21" t="s">
        <v>603</v>
      </c>
      <c r="N330" s="22" t="s">
        <v>604</v>
      </c>
      <c r="O330" s="22" t="s">
        <v>671</v>
      </c>
      <c r="P330" s="22" t="s">
        <v>690</v>
      </c>
      <c r="Q330" s="22" t="s">
        <v>691</v>
      </c>
      <c r="R330" s="23">
        <v>2781</v>
      </c>
    </row>
    <row r="331" spans="1:18" ht="15" thickBot="1" x14ac:dyDescent="0.4">
      <c r="M331" s="31" t="s">
        <v>603</v>
      </c>
      <c r="N331" s="32" t="s">
        <v>604</v>
      </c>
      <c r="O331" s="32" t="s">
        <v>671</v>
      </c>
      <c r="P331" s="32" t="s">
        <v>676</v>
      </c>
      <c r="Q331" s="32" t="s">
        <v>677</v>
      </c>
      <c r="R331" s="33">
        <v>335</v>
      </c>
    </row>
    <row r="332" spans="1:18" ht="26" customHeight="1" x14ac:dyDescent="0.35">
      <c r="D332" s="57" t="s">
        <v>718</v>
      </c>
      <c r="E332" s="58"/>
      <c r="F332" s="58"/>
      <c r="G332" s="58"/>
      <c r="H332" s="59"/>
      <c r="M332" s="21" t="s">
        <v>603</v>
      </c>
      <c r="N332" s="22" t="s">
        <v>604</v>
      </c>
      <c r="O332" s="22" t="s">
        <v>671</v>
      </c>
      <c r="P332" s="22" t="s">
        <v>674</v>
      </c>
      <c r="Q332" s="22" t="s">
        <v>675</v>
      </c>
      <c r="R332" s="23">
        <v>1358</v>
      </c>
    </row>
    <row r="333" spans="1:18" ht="29" x14ac:dyDescent="0.35">
      <c r="D333" s="54" t="s">
        <v>719</v>
      </c>
      <c r="E333" s="55" t="s">
        <v>720</v>
      </c>
      <c r="F333" s="55" t="s">
        <v>721</v>
      </c>
      <c r="G333" s="55" t="s">
        <v>722</v>
      </c>
      <c r="H333" s="56" t="s">
        <v>723</v>
      </c>
      <c r="M333" s="31" t="s">
        <v>603</v>
      </c>
      <c r="N333" s="32" t="s">
        <v>604</v>
      </c>
      <c r="O333" s="32" t="s">
        <v>671</v>
      </c>
      <c r="P333" s="32" t="s">
        <v>696</v>
      </c>
      <c r="Q333" s="32" t="s">
        <v>697</v>
      </c>
      <c r="R333" s="33">
        <v>38</v>
      </c>
    </row>
    <row r="334" spans="1:18" x14ac:dyDescent="0.35">
      <c r="D334" s="40" t="s">
        <v>724</v>
      </c>
      <c r="E334" s="41">
        <v>73</v>
      </c>
      <c r="F334" s="42">
        <f>44/73*100%</f>
        <v>0.60273972602739723</v>
      </c>
      <c r="G334" s="43">
        <v>1</v>
      </c>
      <c r="H334" s="44">
        <v>0.02</v>
      </c>
    </row>
    <row r="335" spans="1:18" x14ac:dyDescent="0.35">
      <c r="D335" s="40" t="s">
        <v>725</v>
      </c>
      <c r="E335" s="41">
        <v>88</v>
      </c>
      <c r="F335" s="42">
        <f>44/88*100%</f>
        <v>0.5</v>
      </c>
      <c r="G335" s="42">
        <f>58/88*100%</f>
        <v>0.65909090909090906</v>
      </c>
      <c r="H335" s="44">
        <v>0.06</v>
      </c>
    </row>
    <row r="336" spans="1:18" x14ac:dyDescent="0.35">
      <c r="D336" s="40" t="s">
        <v>726</v>
      </c>
      <c r="E336" s="41">
        <v>62</v>
      </c>
      <c r="F336" s="42">
        <f>27/62*100%</f>
        <v>0.43548387096774194</v>
      </c>
      <c r="G336" s="42">
        <f>42/62*100%</f>
        <v>0.67741935483870963</v>
      </c>
      <c r="H336" s="44">
        <v>0.11</v>
      </c>
    </row>
    <row r="337" spans="4:11" x14ac:dyDescent="0.35">
      <c r="D337" s="40" t="s">
        <v>727</v>
      </c>
      <c r="E337" s="41">
        <v>104</v>
      </c>
      <c r="F337" s="42">
        <f>20/104*100%</f>
        <v>0.19230769230769232</v>
      </c>
      <c r="G337" s="42">
        <f>59/104*100%</f>
        <v>0.56730769230769229</v>
      </c>
      <c r="H337" s="44">
        <v>0.01</v>
      </c>
    </row>
    <row r="338" spans="4:11" s="45" customFormat="1" x14ac:dyDescent="0.35">
      <c r="D338" s="39" t="s">
        <v>728</v>
      </c>
      <c r="E338" s="46">
        <v>237</v>
      </c>
      <c r="F338" s="47">
        <v>0.43</v>
      </c>
      <c r="G338" s="47">
        <v>0.73</v>
      </c>
      <c r="H338" s="48">
        <v>0.05</v>
      </c>
      <c r="I338" s="49"/>
      <c r="J338" s="50"/>
      <c r="K338" s="50"/>
    </row>
    <row r="339" spans="4:11" ht="15" thickBot="1" x14ac:dyDescent="0.4">
      <c r="D339" s="51"/>
      <c r="E339" s="52"/>
      <c r="F339" s="52"/>
      <c r="G339" s="52"/>
      <c r="H339" s="53"/>
    </row>
    <row r="342" spans="4:11" x14ac:dyDescent="0.35">
      <c r="D342" s="67"/>
      <c r="E342" s="63"/>
      <c r="F342" s="63"/>
      <c r="G342" s="67"/>
      <c r="H342" s="67"/>
    </row>
    <row r="343" spans="4:11" x14ac:dyDescent="0.35">
      <c r="D343" s="67"/>
      <c r="E343" s="63"/>
      <c r="F343" s="63"/>
      <c r="G343" s="67"/>
      <c r="H343" s="67"/>
    </row>
    <row r="344" spans="4:11" x14ac:dyDescent="0.35">
      <c r="E344" s="64"/>
      <c r="F344" s="3" t="s">
        <v>730</v>
      </c>
    </row>
    <row r="345" spans="4:11" x14ac:dyDescent="0.35">
      <c r="E345" s="66"/>
      <c r="F345" s="3" t="s">
        <v>731</v>
      </c>
    </row>
    <row r="346" spans="4:11" x14ac:dyDescent="0.35">
      <c r="E346" s="65"/>
      <c r="F346" s="3" t="s">
        <v>732</v>
      </c>
    </row>
  </sheetData>
  <mergeCells count="3">
    <mergeCell ref="D332:H332"/>
    <mergeCell ref="C1:I2"/>
    <mergeCell ref="E342:F343"/>
  </mergeCells>
  <conditionalFormatting sqref="I4:K3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{8EB71370-6A3F-4803-AB23-415D9F6FF8C8}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B71370-6A3F-4803-AB23-415D9F6FF8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I4:K330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J4:J330</xm:sqref>
        </x14:dataValidation>
        <x14:dataValidation type="list" allowBlank="1" showInputMessage="1" showErrorMessage="1">
          <x14:formula1>
            <xm:f>Sheet2!$B$2:$B$5</xm:f>
          </x14:formula1>
          <xm:sqref>K4:K330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defaultRowHeight="14.5" x14ac:dyDescent="0.35"/>
  <cols>
    <col min="1" max="1" width="16.26953125" customWidth="1"/>
  </cols>
  <sheetData>
    <row r="1" spans="1:2" x14ac:dyDescent="0.35">
      <c r="A1" t="s">
        <v>709</v>
      </c>
      <c r="B1" t="s">
        <v>713</v>
      </c>
    </row>
    <row r="2" spans="1:2" x14ac:dyDescent="0.35">
      <c r="A2" s="1" t="s">
        <v>710</v>
      </c>
      <c r="B2" t="s">
        <v>714</v>
      </c>
    </row>
    <row r="3" spans="1:2" x14ac:dyDescent="0.35">
      <c r="A3" s="2" t="s">
        <v>711</v>
      </c>
      <c r="B3" t="s">
        <v>715</v>
      </c>
    </row>
    <row r="4" spans="1:2" x14ac:dyDescent="0.35">
      <c r="B4" t="s">
        <v>716</v>
      </c>
    </row>
    <row r="5" spans="1:2" x14ac:dyDescent="0.35">
      <c r="B5" t="s">
        <v>717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A7541F3204B14CA829717C855269F3" ma:contentTypeVersion="8" ma:contentTypeDescription="Create a new document." ma:contentTypeScope="" ma:versionID="9a736f8cd6f37dcbd6ad385925254ba1">
  <xsd:schema xmlns:xsd="http://www.w3.org/2001/XMLSchema" xmlns:xs="http://www.w3.org/2001/XMLSchema" xmlns:p="http://schemas.microsoft.com/office/2006/metadata/properties" xmlns:ns3="60266f37-4ce0-490d-b398-a0b95d7ddc63" targetNamespace="http://schemas.microsoft.com/office/2006/metadata/properties" ma:root="true" ma:fieldsID="124c08df805afdb681110a936c4370ee" ns3:_="">
    <xsd:import namespace="60266f37-4ce0-490d-b398-a0b95d7dd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66f37-4ce0-490d-b398-a0b95d7dd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891B5-37E1-44FA-B4FE-F2AF501B3554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60266f37-4ce0-490d-b398-a0b95d7ddc6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DC89A5-F7F4-44E6-92A0-5AD4399BF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CA0E4-6265-47D1-810D-D40F6A14C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66f37-4ce0-490d-b398-a0b95d7dd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2022-07-06T09:15:58Z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0x010100FAA7541F3204B14CA829717C855269F3</vt:lpwstr>
  </property>
</Properties>
</file>